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<sst xmlns="http://schemas.openxmlformats.org/spreadsheetml/2006/main" count="570" uniqueCount="419">
  <si>
    <t>附件2</t>
  </si>
  <si>
    <t>部门/单位预算公开情况审核表</t>
  </si>
  <si>
    <t>部门（单位）名称：</t>
  </si>
  <si>
    <t>单位所属部门：农业农村股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</si>
  <si>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</si>
  <si>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</si>
  <si>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</si>
  <si>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</si>
  <si>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</si>
  <si>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</si>
  <si>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</si>
  <si>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</si>
  <si>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</si>
  <si>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</si>
  <si>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</si>
  <si>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</si>
  <si>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</si>
  <si>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</si>
  <si>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</si>
  <si>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</si>
  <si>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</si>
  <si>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</si>
  <si>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</si>
  <si>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</si>
  <si>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</si>
  <si>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</si>
  <si>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</si>
  <si>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</si>
  <si>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</si>
  <si>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</si>
  <si>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</si>
  <si>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</si>
  <si>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</si>
  <si>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</si>
  <si>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</si>
  <si>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</si>
  <si>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</si>
  <si>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</si>
  <si>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</si>
  <si>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</si>
  <si>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</si>
  <si>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</si>
  <si>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b/>
        <sz val="16"/>
        <color theme="1"/>
        <rFont val="仿宋_GB2312"/>
        <charset val="134"/>
      </rPr>
      <t>表一、</t>
    </r>
    <r>
      <rPr>
        <b/>
        <sz val="16"/>
        <color rgb="FF000000"/>
        <rFont val="仿宋_GB2312"/>
        <charset val="134"/>
      </rPr>
      <t>部门/单位</t>
    </r>
    <r>
      <rPr>
        <b/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</si>
  <si>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</si>
  <si>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</si>
  <si>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</si>
  <si>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</si>
  <si>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</si>
  <si>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</si>
  <si>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</si>
  <si>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</si>
  <si>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</si>
  <si>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</si>
  <si>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</si>
  <si>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</si>
  <si>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</si>
  <si>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</si>
  <si>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</si>
  <si>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</si>
  <si>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</si>
  <si>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</si>
  <si>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</si>
  <si>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</si>
  <si>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</si>
  <si>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</si>
  <si>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</si>
  <si>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</si>
  <si>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</si>
  <si>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</si>
  <si>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</si>
  <si>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</si>
  <si>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</si>
  <si>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</si>
  <si>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</si>
  <si>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</si>
  <si>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</si>
  <si>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</si>
  <si>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</si>
  <si>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</si>
  <si>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</si>
  <si>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</si>
  <si>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</si>
  <si>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</si>
  <si>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</si>
  <si>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</si>
  <si>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</si>
  <si>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</si>
  <si>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</si>
  <si>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</si>
  <si>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</si>
  <si>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</si>
  <si>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</si>
  <si>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</si>
  <si>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</si>
  <si>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</si>
  <si>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</si>
  <si>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</si>
  <si>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</si>
  <si>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</si>
  <si>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</si>
  <si>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</si>
  <si>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</si>
  <si>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</si>
  <si>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</si>
  <si>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</si>
  <si>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</si>
  <si>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</si>
  <si>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</si>
  <si>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</si>
  <si>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</si>
  <si>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</si>
  <si>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</si>
  <si>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</si>
  <si>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</si>
  <si>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b/>
        <sz val="16"/>
        <color theme="1"/>
        <rFont val="仿宋_GB2312"/>
        <charset val="134"/>
      </rPr>
      <t>表三、</t>
    </r>
    <r>
      <rPr>
        <b/>
        <sz val="16"/>
        <color rgb="FF000000"/>
        <rFont val="仿宋_GB2312"/>
        <charset val="134"/>
      </rPr>
      <t>部门/单位</t>
    </r>
    <r>
      <rPr>
        <b/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</si>
  <si>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</si>
  <si>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</si>
  <si>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</si>
  <si>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</si>
  <si>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</si>
  <si>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</si>
  <si>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一、社会保障和就业支出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</si>
  <si>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</si>
  <si>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</si>
  <si>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</si>
  <si>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</si>
  <si>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工伤保险支出</t>
  </si>
  <si>
    <t>失业保险支出</t>
  </si>
  <si>
    <t>抚恤</t>
  </si>
  <si>
    <t>其他优抚支出</t>
  </si>
  <si>
    <t>二、卫生健康支出</t>
  </si>
  <si>
    <t>行政事业单位医疗</t>
  </si>
  <si>
    <t>事业单位医疗</t>
  </si>
  <si>
    <t>三、农林水支出</t>
  </si>
  <si>
    <t>农业农村</t>
  </si>
  <si>
    <t>行政运行</t>
  </si>
  <si>
    <t>一般行政管理事务</t>
  </si>
  <si>
    <t>四、住房保障支出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</si>
  <si>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</si>
  <si>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</si>
  <si>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</si>
  <si>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</si>
  <si>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</si>
  <si>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</si>
  <si>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</si>
  <si>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</si>
  <si>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</si>
  <si>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</si>
  <si>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</si>
  <si>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</si>
  <si>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</si>
  <si>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</si>
  <si>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</si>
  <si>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</si>
  <si>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</si>
  <si>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</si>
  <si>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</si>
  <si>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</si>
  <si>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</si>
  <si>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</si>
  <si>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</si>
  <si>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</si>
  <si>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</si>
  <si>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</si>
  <si>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</si>
  <si>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</si>
  <si>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</si>
  <si>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</si>
  <si>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</si>
  <si>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</si>
  <si>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</si>
  <si>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</si>
  <si>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</si>
  <si>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</si>
  <si>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</si>
  <si>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</si>
  <si>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</si>
  <si>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</si>
  <si>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</si>
  <si>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</si>
  <si>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</si>
  <si>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</si>
  <si>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</si>
  <si>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</si>
  <si>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</si>
  <si>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</si>
  <si>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</si>
  <si>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</si>
  <si>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</si>
  <si>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华池县水务局</t>
  </si>
  <si>
    <t>表六、一般公共预算支出情况表</t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</si>
  <si>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</si>
  <si>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</si>
  <si>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</si>
  <si>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社会保障和就业支出</t>
  </si>
  <si>
    <t>20805</t>
  </si>
  <si>
    <t>2080505</t>
  </si>
  <si>
    <t>2080506</t>
  </si>
  <si>
    <t>20899</t>
  </si>
  <si>
    <t>20808</t>
  </si>
  <si>
    <t>2080899</t>
  </si>
  <si>
    <t>210</t>
  </si>
  <si>
    <t>21011</t>
  </si>
  <si>
    <t>2101101</t>
  </si>
  <si>
    <t>213</t>
  </si>
  <si>
    <t>221</t>
  </si>
  <si>
    <t>22102</t>
  </si>
  <si>
    <t>2210201</t>
  </si>
  <si>
    <t>表七、一般公共预算基本支出情况表</t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</si>
  <si>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</si>
  <si>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</si>
  <si>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</si>
  <si>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</si>
  <si>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</si>
  <si>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</si>
  <si>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</si>
  <si>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</si>
  <si>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</si>
  <si>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</si>
  <si>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</si>
  <si>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</si>
  <si>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</si>
  <si>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</si>
  <si>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</si>
  <si>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</si>
  <si>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</si>
  <si>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</si>
  <si>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</si>
  <si>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</si>
  <si>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</si>
  <si>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</si>
  <si>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</si>
  <si>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</si>
  <si>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</si>
  <si>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</si>
  <si>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</si>
  <si>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</si>
  <si>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</si>
  <si>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</si>
  <si>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</si>
  <si>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</si>
  <si>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</si>
  <si>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</si>
  <si>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</si>
  <si>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</si>
  <si>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</si>
  <si>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</si>
  <si>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</si>
  <si>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</si>
  <si>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</si>
  <si>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</si>
  <si>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</si>
  <si>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</si>
  <si>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会议费</t>
  </si>
  <si>
    <t>30211</t>
  </si>
  <si>
    <t>差旅费</t>
  </si>
  <si>
    <t>30208</t>
  </si>
  <si>
    <t>取暖费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</si>
  <si>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</si>
  <si>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</si>
  <si>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</si>
  <si>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</si>
  <si>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</si>
  <si>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</si>
  <si>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</si>
  <si>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</si>
  <si>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</si>
  <si>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</si>
  <si>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其他商品和服务支出</t>
  </si>
  <si>
    <t>30239</t>
  </si>
  <si>
    <t>其他交通费用</t>
  </si>
  <si>
    <t>物业管理费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</si>
  <si>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</si>
  <si>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</si>
  <si>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</si>
  <si>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</si>
  <si>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</si>
  <si>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</si>
  <si>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</si>
  <si>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</si>
  <si>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</si>
  <si>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</si>
  <si>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</si>
  <si>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</si>
  <si>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</si>
  <si>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</si>
  <si>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</si>
  <si>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</si>
  <si>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</si>
  <si>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</si>
  <si>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</si>
  <si>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</si>
  <si>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</si>
  <si>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</si>
  <si>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</si>
  <si>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</si>
  <si>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</si>
  <si>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</si>
  <si>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</si>
  <si>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</si>
  <si>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</si>
  <si>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</si>
  <si>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</si>
  <si>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</si>
  <si>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</si>
  <si>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</si>
  <si>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</si>
  <si>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</si>
  <si>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（2026年度）</t>
  </si>
  <si>
    <r>
      <rPr>
        <sz val="9"/>
        <rFont val="SimSun"/>
        <charset val="134"/>
      </rPr>
      <t>部门名称</t>
    </r>
  </si>
  <si>
    <t>华池县水土保持管理局</t>
  </si>
  <si>
    <r>
      <rPr>
        <sz val="9"/>
        <rFont val="SimSun"/>
        <charset val="134"/>
      </rPr>
      <t>联系人</t>
    </r>
  </si>
  <si>
    <t>苗青</t>
  </si>
  <si>
    <r>
      <rPr>
        <sz val="9"/>
        <rFont val="SimSun"/>
        <charset val="134"/>
      </rPr>
      <t>联系电话</t>
    </r>
  </si>
  <si>
    <r>
      <rPr>
        <sz val="9"/>
        <rFont val="SimSun"/>
        <charset val="134"/>
      </rPr>
      <t>预算情况(万元)</t>
    </r>
  </si>
  <si>
    <r>
      <rPr>
        <sz val="9"/>
        <rFont val="SimSun"/>
        <charset val="134"/>
      </rPr>
      <t>按支出类型分</t>
    </r>
  </si>
  <si>
    <r>
      <rPr>
        <sz val="9"/>
        <rFont val="SimSun"/>
        <charset val="134"/>
      </rPr>
      <t>预算金额</t>
    </r>
  </si>
  <si>
    <r>
      <rPr>
        <sz val="9"/>
        <rFont val="SimSun"/>
        <charset val="134"/>
      </rPr>
      <t>按来源类型分</t>
    </r>
  </si>
  <si>
    <r>
      <rPr>
        <sz val="9"/>
        <rFont val="SimSun"/>
        <charset val="134"/>
      </rPr>
      <t>基本支出</t>
    </r>
  </si>
  <si>
    <r>
      <rPr>
        <sz val="9"/>
        <rFont val="SimSun"/>
        <charset val="134"/>
      </rPr>
      <t>人员经费</t>
    </r>
  </si>
  <si>
    <r>
      <rPr>
        <sz val="9"/>
        <rFont val="SimSun"/>
        <charset val="134"/>
      </rPr>
      <t>上级财政补助</t>
    </r>
  </si>
  <si>
    <r>
      <rPr>
        <sz val="9"/>
        <rFont val="SimSun"/>
        <charset val="134"/>
      </rPr>
      <t>公用经费</t>
    </r>
  </si>
  <si>
    <r>
      <rPr>
        <sz val="9"/>
        <rFont val="SimSun"/>
        <charset val="134"/>
      </rPr>
      <t>本级财政安排</t>
    </r>
  </si>
  <si>
    <r>
      <rPr>
        <sz val="9"/>
        <rFont val="SimSun"/>
        <charset val="134"/>
      </rPr>
      <t>合计</t>
    </r>
  </si>
  <si>
    <r>
      <rPr>
        <sz val="9"/>
        <rFont val="SimSun"/>
        <charset val="134"/>
      </rPr>
      <t>其他资金</t>
    </r>
  </si>
  <si>
    <r>
      <rPr>
        <sz val="9"/>
        <rFont val="SimSun"/>
        <charset val="134"/>
      </rPr>
      <t>项目支出</t>
    </r>
  </si>
  <si>
    <r>
      <rPr>
        <sz val="9"/>
        <rFont val="SimSun"/>
        <charset val="134"/>
      </rPr>
      <t>本级</t>
    </r>
  </si>
  <si>
    <r>
      <rPr>
        <sz val="9"/>
        <rFont val="SimSun"/>
        <charset val="134"/>
      </rPr>
      <t>收入预算合计</t>
    </r>
  </si>
  <si>
    <r>
      <rPr>
        <sz val="9"/>
        <rFont val="SimSun"/>
        <charset val="134"/>
      </rPr>
      <t>对下转移支付</t>
    </r>
  </si>
  <si>
    <r>
      <rPr>
        <sz val="9"/>
        <rFont val="SimSun"/>
        <charset val="134"/>
      </rPr>
      <t>支出预算合计</t>
    </r>
  </si>
  <si>
    <r>
      <rPr>
        <sz val="9"/>
        <rFont val="SimSun"/>
        <charset val="134"/>
      </rPr>
      <t>年 度 绩 效 目 标</t>
    </r>
  </si>
  <si>
    <r>
      <rPr>
        <sz val="8"/>
        <color rgb="FF000000"/>
        <rFont val="Arial"/>
        <charset val="0"/>
      </rPr>
      <t xml:space="preserve">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1</t>
    </r>
    <r>
      <rPr>
        <sz val="8"/>
        <color indexed="8"/>
        <rFont val="宋体"/>
        <charset val="134"/>
      </rPr>
      <t>：确保资金按财务制度、年初预算规定拨付；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2</t>
    </r>
    <r>
      <rPr>
        <sz val="8"/>
        <color indexed="8"/>
        <rFont val="宋体"/>
        <charset val="134"/>
      </rPr>
      <t>：通过采取系列措施，财政精细化、科学化管理水平不断提高；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3</t>
    </r>
    <r>
      <rPr>
        <sz val="8"/>
        <color indexed="8"/>
        <rFont val="宋体"/>
        <charset val="134"/>
      </rPr>
      <t>：确保机构正常运转，工资、福利及时足额发放；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4</t>
    </r>
    <r>
      <rPr>
        <sz val="8"/>
        <color indexed="8"/>
        <rFont val="宋体"/>
        <charset val="134"/>
      </rPr>
      <t>：确保全县竣工淤地坝工程顺利实施、安全运行、安全度汛，充分发挥效益，使受益群众能够满意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5</t>
    </r>
    <r>
      <rPr>
        <sz val="8"/>
        <color indexed="8"/>
        <rFont val="宋体"/>
        <charset val="134"/>
      </rPr>
      <t>：防止生产建设单位未批先建的违法行为发生、破坏生态植被、增加人为水土流失，具有较高的社会效益。</t>
    </r>
  </si>
  <si>
    <r>
      <rPr>
        <sz val="9"/>
        <rFont val="SimSun"/>
        <charset val="134"/>
      </rPr>
      <t>绩 效 指 标</t>
    </r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</si>
  <si>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</si>
  <si>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权重</t>
    </r>
  </si>
  <si>
    <r>
      <rPr>
        <sz val="9"/>
        <rFont val="SimSun"/>
        <charset val="134"/>
      </rPr>
      <t>二级指标</t>
    </r>
  </si>
  <si>
    <r>
      <rPr>
        <b/>
        <sz val="9"/>
        <rFont val="SimSun"/>
        <charset val="134"/>
      </rPr>
      <t>三级指标</t>
    </r>
  </si>
  <si>
    <r>
      <rPr>
        <sz val="9"/>
        <rFont val="SimSun"/>
        <charset val="134"/>
      </rPr>
      <t>指标值</t>
    </r>
  </si>
  <si>
    <r>
      <rPr>
        <sz val="9"/>
        <rFont val="SimSun"/>
        <charset val="134"/>
      </rPr>
      <t>基本运行指标</t>
    </r>
  </si>
  <si>
    <r>
      <rPr>
        <sz val="9"/>
        <rFont val="SimSun"/>
        <charset val="134"/>
      </rPr>
      <t>预算收支管理</t>
    </r>
  </si>
  <si>
    <r>
      <rPr>
        <sz val="9"/>
        <rFont val="SimSun"/>
        <charset val="134"/>
      </rPr>
      <t>预算执行率</t>
    </r>
  </si>
  <si>
    <r>
      <rPr>
        <sz val="9"/>
        <rFont val="SimSun"/>
        <charset val="134"/>
      </rPr>
      <t>预算调整率</t>
    </r>
  </si>
  <si>
    <r>
      <rPr>
        <sz val="9"/>
        <rFont val="SimSun"/>
        <charset val="134"/>
      </rPr>
      <t>≤5%</t>
    </r>
  </si>
  <si>
    <r>
      <rPr>
        <sz val="9"/>
        <rFont val="SimSun"/>
        <charset val="134"/>
      </rPr>
      <t>“三公”经费控制率</t>
    </r>
  </si>
  <si>
    <r>
      <rPr>
        <sz val="9"/>
        <rFont val="SimSun"/>
        <charset val="134"/>
      </rPr>
      <t>≤100%</t>
    </r>
  </si>
  <si>
    <r>
      <rPr>
        <sz val="9"/>
        <rFont val="SimSun"/>
        <charset val="134"/>
      </rPr>
      <t>结转结余变动率</t>
    </r>
  </si>
  <si>
    <r>
      <rPr>
        <sz val="9"/>
        <rFont val="SimSun"/>
        <charset val="134"/>
      </rPr>
      <t>≤0%</t>
    </r>
  </si>
  <si>
    <r>
      <rPr>
        <sz val="9"/>
        <rFont val="SimSun"/>
        <charset val="134"/>
      </rPr>
      <t>财会管理</t>
    </r>
  </si>
  <si>
    <r>
      <rPr>
        <sz val="9"/>
        <rFont val="SimSun"/>
        <charset val="134"/>
      </rPr>
      <t>资金使用合规性</t>
    </r>
  </si>
  <si>
    <r>
      <rPr>
        <sz val="9"/>
        <rFont val="SimSun"/>
        <charset val="134"/>
      </rPr>
      <t>合规</t>
    </r>
  </si>
  <si>
    <r>
      <rPr>
        <sz val="9"/>
        <rFont val="SimSun"/>
        <charset val="134"/>
      </rPr>
      <t>会计和内控制度执行有效性</t>
    </r>
  </si>
  <si>
    <r>
      <rPr>
        <sz val="9"/>
        <rFont val="SimSun"/>
        <charset val="134"/>
      </rPr>
      <t>有效</t>
    </r>
  </si>
  <si>
    <r>
      <rPr>
        <sz val="9"/>
        <rFont val="SimSun"/>
        <charset val="134"/>
      </rPr>
      <t>采购管理</t>
    </r>
  </si>
  <si>
    <r>
      <rPr>
        <sz val="9"/>
        <rFont val="SimSun"/>
        <charset val="134"/>
      </rPr>
      <t>政府采购规范性</t>
    </r>
  </si>
  <si>
    <r>
      <rPr>
        <sz val="9"/>
        <rFont val="SimSun"/>
        <charset val="134"/>
      </rPr>
      <t>规范</t>
    </r>
  </si>
  <si>
    <r>
      <rPr>
        <sz val="9"/>
        <rFont val="SimSun"/>
        <charset val="134"/>
      </rPr>
      <t>政府采购节约率</t>
    </r>
  </si>
  <si>
    <r>
      <rPr>
        <sz val="9"/>
        <rFont val="SimSun"/>
        <charset val="134"/>
      </rPr>
      <t>≥5%</t>
    </r>
  </si>
  <si>
    <r>
      <rPr>
        <sz val="9"/>
        <rFont val="SimSun"/>
        <charset val="134"/>
      </rPr>
      <t>资产管理</t>
    </r>
  </si>
  <si>
    <r>
      <rPr>
        <sz val="9"/>
        <rFont val="SimSun"/>
        <charset val="134"/>
      </rPr>
      <t>资产管理规范性</t>
    </r>
  </si>
  <si>
    <r>
      <rPr>
        <sz val="9"/>
        <rFont val="SimSun"/>
        <charset val="134"/>
      </rPr>
      <t>固定资产利用率</t>
    </r>
  </si>
  <si>
    <r>
      <rPr>
        <sz val="9"/>
        <rFont val="SimSun"/>
        <charset val="134"/>
      </rPr>
      <t>人员管理</t>
    </r>
  </si>
  <si>
    <r>
      <rPr>
        <sz val="9"/>
        <rFont val="SimSun"/>
        <charset val="134"/>
      </rPr>
      <t>在职人员控制率</t>
    </r>
  </si>
  <si>
    <r>
      <rPr>
        <sz val="9"/>
        <rFont val="SimSun"/>
        <charset val="134"/>
      </rPr>
      <t>绩效管理</t>
    </r>
  </si>
  <si>
    <r>
      <rPr>
        <sz val="9"/>
        <rFont val="SimSun"/>
        <charset val="134"/>
      </rPr>
      <t>预算绩效管理工作成效</t>
    </r>
  </si>
  <si>
    <r>
      <rPr>
        <sz val="9"/>
        <rFont val="SimSun"/>
        <charset val="134"/>
      </rPr>
      <t>较上年提升</t>
    </r>
  </si>
  <si>
    <r>
      <rPr>
        <sz val="9"/>
        <rFont val="SimSun"/>
        <charset val="134"/>
      </rPr>
      <t>重点履职指标</t>
    </r>
  </si>
  <si>
    <r>
      <rPr>
        <sz val="9"/>
        <rFont val="SimSun"/>
        <charset val="134"/>
      </rPr>
      <t>数量指标</t>
    </r>
  </si>
  <si>
    <t>工资福利保障人数</t>
  </si>
  <si>
    <r>
      <rPr>
        <sz val="9"/>
        <color rgb="FF000000"/>
        <rFont val="Arial"/>
        <charset val="0"/>
      </rPr>
      <t>76</t>
    </r>
    <r>
      <rPr>
        <sz val="9"/>
        <color rgb="FF000000"/>
        <rFont val="宋体"/>
        <charset val="134"/>
      </rPr>
      <t>人</t>
    </r>
  </si>
  <si>
    <t>人员经费控制率</t>
  </si>
  <si>
    <r>
      <rPr>
        <sz val="11"/>
        <color rgb="FF000000"/>
        <rFont val="Arial"/>
        <charset val="0"/>
      </rPr>
      <t>≤</t>
    </r>
    <r>
      <rPr>
        <sz val="9"/>
        <color rgb="FF000000"/>
        <rFont val="Arial"/>
        <charset val="0"/>
      </rPr>
      <t>100%</t>
    </r>
  </si>
  <si>
    <t>收缴水土补偿费</t>
  </si>
  <si>
    <r>
      <rPr>
        <sz val="9"/>
        <color rgb="FF000000"/>
        <rFont val="Arial"/>
        <charset val="0"/>
      </rPr>
      <t>2000</t>
    </r>
    <r>
      <rPr>
        <sz val="9"/>
        <color indexed="8"/>
        <rFont val="宋体"/>
        <charset val="134"/>
      </rPr>
      <t>万元</t>
    </r>
  </si>
  <si>
    <t>完成小流域治理项目个数</t>
  </si>
  <si>
    <r>
      <rPr>
        <sz val="9"/>
        <color rgb="FF000000"/>
        <rFont val="Arial"/>
        <charset val="0"/>
      </rPr>
      <t>2</t>
    </r>
    <r>
      <rPr>
        <sz val="9"/>
        <color rgb="FF000000"/>
        <rFont val="宋体"/>
        <charset val="134"/>
      </rPr>
      <t>个</t>
    </r>
  </si>
  <si>
    <t>完成流域综合治理面积</t>
  </si>
  <si>
    <r>
      <rPr>
        <sz val="9"/>
        <color rgb="FF000000"/>
        <rFont val="Arial"/>
        <charset val="0"/>
      </rPr>
      <t>16</t>
    </r>
    <r>
      <rPr>
        <sz val="9"/>
        <color rgb="FF000000"/>
        <rFont val="宋体"/>
        <charset val="134"/>
      </rPr>
      <t>平方公里</t>
    </r>
  </si>
  <si>
    <r>
      <rPr>
        <sz val="9"/>
        <rFont val="SimSun"/>
        <charset val="134"/>
      </rPr>
      <t>质量指标</t>
    </r>
  </si>
  <si>
    <t>资金支付完成率</t>
  </si>
  <si>
    <r>
      <rPr>
        <sz val="9"/>
        <rFont val="SimSun"/>
        <charset val="134"/>
      </rPr>
      <t>≥</t>
    </r>
    <r>
      <rPr>
        <sz val="9"/>
        <rFont val="Arial"/>
        <charset val="0"/>
      </rPr>
      <t>9</t>
    </r>
    <r>
      <rPr>
        <sz val="9"/>
        <rFont val="SimSun"/>
        <charset val="134"/>
      </rPr>
      <t>5%</t>
    </r>
  </si>
  <si>
    <t>小流域治理验收合格率</t>
  </si>
  <si>
    <r>
      <rPr>
        <sz val="9"/>
        <rFont val="SimSun"/>
        <charset val="134"/>
      </rPr>
      <t>时效指标</t>
    </r>
  </si>
  <si>
    <t>各项工作完成及时性</t>
  </si>
  <si>
    <t>及时</t>
  </si>
  <si>
    <t>资金拨付及时率</t>
  </si>
  <si>
    <r>
      <rPr>
        <sz val="9"/>
        <rFont val="SimSun"/>
        <charset val="134"/>
      </rPr>
      <t>成本指标</t>
    </r>
  </si>
  <si>
    <t>预算成本控制率</t>
  </si>
  <si>
    <r>
      <rPr>
        <sz val="9"/>
        <rFont val="SimSun"/>
        <charset val="134"/>
      </rPr>
      <t>部门综合指标</t>
    </r>
  </si>
  <si>
    <r>
      <rPr>
        <sz val="9"/>
        <rFont val="SimSun"/>
        <charset val="134"/>
      </rPr>
      <t>经济效益</t>
    </r>
  </si>
  <si>
    <t>对区域经济增长的贡献</t>
  </si>
  <si>
    <t>贡献</t>
  </si>
  <si>
    <r>
      <rPr>
        <sz val="9"/>
        <rFont val="SimSun"/>
        <charset val="134"/>
      </rPr>
      <t>社会效益</t>
    </r>
  </si>
  <si>
    <t>完善设施建设、改善工作生活环境</t>
  </si>
  <si>
    <t>完善</t>
  </si>
  <si>
    <t>保证水土流失得到有效控制</t>
  </si>
  <si>
    <t>保证</t>
  </si>
  <si>
    <r>
      <rPr>
        <sz val="9"/>
        <rFont val="SimSun"/>
        <charset val="134"/>
      </rPr>
      <t>生态效益</t>
    </r>
  </si>
  <si>
    <t>生态环境改善效果</t>
  </si>
  <si>
    <t>改善</t>
  </si>
  <si>
    <r>
      <rPr>
        <sz val="9"/>
        <rFont val="SimSun"/>
        <charset val="134"/>
      </rPr>
      <t>服务对象满意度</t>
    </r>
  </si>
  <si>
    <t>受益对象满意度</t>
  </si>
  <si>
    <r>
      <rPr>
        <sz val="11"/>
        <color rgb="FF000000"/>
        <rFont val="Arial"/>
        <charset val="0"/>
      </rPr>
      <t>≥</t>
    </r>
    <r>
      <rPr>
        <sz val="9"/>
        <color rgb="FF000000"/>
        <rFont val="Arial"/>
        <charset val="0"/>
      </rPr>
      <t>90%</t>
    </r>
  </si>
  <si>
    <r>
      <rPr>
        <sz val="9"/>
        <rFont val="SimSun"/>
        <charset val="134"/>
      </rPr>
      <t xml:space="preserve">可持续发展
</t>
    </r>
    <r>
      <rPr>
        <sz val="9"/>
        <rFont val="SimSun"/>
        <charset val="134"/>
      </rPr>
      <t>能力指标</t>
    </r>
  </si>
  <si>
    <r>
      <rPr>
        <sz val="9"/>
        <rFont val="SimSun"/>
        <charset val="134"/>
      </rPr>
      <t>组织建设</t>
    </r>
  </si>
  <si>
    <r>
      <rPr>
        <sz val="9"/>
        <rFont val="SimSun"/>
        <charset val="134"/>
      </rPr>
      <t>党建工作开展情况</t>
    </r>
  </si>
  <si>
    <r>
      <rPr>
        <sz val="9"/>
        <rFont val="SimSun"/>
        <charset val="134"/>
      </rPr>
      <t>良好</t>
    </r>
  </si>
  <si>
    <r>
      <rPr>
        <sz val="9"/>
        <rFont val="SimSun"/>
        <charset val="134"/>
      </rPr>
      <t>宣传培训</t>
    </r>
  </si>
  <si>
    <r>
      <rPr>
        <sz val="9"/>
        <rFont val="SimSun"/>
        <charset val="134"/>
      </rPr>
      <t>培训计划完成率</t>
    </r>
  </si>
  <si>
    <r>
      <rPr>
        <sz val="9"/>
        <rFont val="SimSun"/>
        <charset val="134"/>
      </rPr>
      <t>≥90%</t>
    </r>
  </si>
  <si>
    <r>
      <rPr>
        <sz val="9"/>
        <rFont val="SimSun"/>
        <charset val="134"/>
      </rPr>
      <t>制度建设</t>
    </r>
  </si>
  <si>
    <r>
      <rPr>
        <sz val="9"/>
        <rFont val="SimSun"/>
        <charset val="134"/>
      </rPr>
      <t>制度完善情况</t>
    </r>
  </si>
  <si>
    <r>
      <rPr>
        <sz val="9"/>
        <rFont val="SimSun"/>
        <charset val="134"/>
      </rPr>
      <t>完善</t>
    </r>
  </si>
  <si>
    <r>
      <rPr>
        <sz val="9"/>
        <rFont val="SimSun"/>
        <charset val="134"/>
      </rPr>
      <t>改革创新</t>
    </r>
  </si>
  <si>
    <r>
      <rPr>
        <sz val="9"/>
        <rFont val="SimSun"/>
        <charset val="134"/>
      </rPr>
      <t>督查试点工作开展情况</t>
    </r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</si>
  <si>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
</t>
    </r>
    <r>
      <rPr>
        <sz val="10.5"/>
        <color rgb="FF000000"/>
        <rFont val="宋体"/>
        <charset val="134"/>
      </rPr>
      <t>意见</t>
    </r>
  </si>
  <si>
    <t>部门审核签字</t>
  </si>
  <si>
    <t>股室审核签字</t>
  </si>
  <si>
    <t>绩效管理股审核签字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</si>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</sst>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\=0%"/>
  </numFmts>
  <fonts count="5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Arial"/>
      <charset val="0"/>
    </font>
    <font>
      <sz val="11"/>
      <color rgb="FF000000"/>
      <name val="Arial"/>
      <charset val="0"/>
    </font>
    <font>
      <sz val="9"/>
      <color rgb="FF000000"/>
      <name val="宋体"/>
      <charset val="0"/>
    </font>
    <font>
      <sz val="8"/>
      <color rgb="FF000000"/>
      <name val="Arial"/>
      <charset val="0"/>
    </font>
    <font>
      <b/>
      <sz val="9"/>
      <color rgb="FF000000"/>
      <name val="Arial"/>
      <charset val="0"/>
    </font>
    <font>
      <sz val="9"/>
      <color rgb="FF000000"/>
      <name val="宋体"/>
      <charset val="134"/>
    </font>
    <font>
      <sz val="9"/>
      <name val="SimSu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b/>
      <sz val="16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9"/>
      <name val="SimSun"/>
      <charset val="134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0.5"/>
      <color indexed="8"/>
      <name val="Calibri"/>
      <charset val="0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9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6" borderId="22" applyNumberFormat="0" applyAlignment="0" applyProtection="0">
      <alignment vertical="center"/>
    </xf>
    <xf numFmtId="0" fontId="37" fillId="7" borderId="24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/>
  </cellStyleXfs>
  <cellXfs count="1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center" textRotation="255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textRotation="255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textRotation="255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justify" vertical="top"/>
    </xf>
    <xf numFmtId="0" fontId="15" fillId="2" borderId="1" xfId="0" applyFont="1" applyFill="1" applyBorder="1" applyAlignment="1">
      <alignment horizontal="right" vertical="top" wrapText="1"/>
    </xf>
    <xf numFmtId="0" fontId="17" fillId="2" borderId="1" xfId="0" applyFont="1" applyFill="1" applyBorder="1" applyAlignment="1">
      <alignment horizontal="right" vertical="top" wrapText="1"/>
    </xf>
    <xf numFmtId="0" fontId="17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justify" vertical="top"/>
    </xf>
    <xf numFmtId="0" fontId="17" fillId="0" borderId="0" xfId="0" applyFont="1" applyAlignment="1">
      <alignment horizontal="left" vertical="center" indent="2"/>
    </xf>
    <xf numFmtId="0" fontId="16" fillId="0" borderId="0" xfId="0" applyFont="1" applyAlignment="1">
      <alignment horizontal="justify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left" vertical="center" wrapText="1"/>
    </xf>
    <xf numFmtId="177" fontId="15" fillId="2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right" vertical="top"/>
    </xf>
    <xf numFmtId="0" fontId="17" fillId="0" borderId="1" xfId="0" applyFont="1" applyFill="1" applyBorder="1" applyAlignment="1">
      <alignment horizontal="right" vertical="top"/>
    </xf>
    <xf numFmtId="0" fontId="17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top"/>
    </xf>
    <xf numFmtId="176" fontId="15" fillId="2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176" fontId="17" fillId="2" borderId="1" xfId="0" applyNumberFormat="1" applyFont="1" applyFill="1" applyBorder="1" applyAlignment="1">
      <alignment horizontal="right" vertical="top" wrapText="1"/>
    </xf>
    <xf numFmtId="177" fontId="17" fillId="2" borderId="1" xfId="0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176" fontId="14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indent="2"/>
    </xf>
    <xf numFmtId="0" fontId="2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7" fontId="14" fillId="2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177" fontId="8" fillId="2" borderId="1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17" fillId="0" borderId="1" xfId="0" applyFont="1" applyBorder="1" applyAlignment="1">
      <alignment horizontal="right" vertical="top"/>
    </xf>
    <xf numFmtId="177" fontId="15" fillId="2" borderId="1" xfId="0" applyNumberFormat="1" applyFont="1" applyFill="1" applyBorder="1" applyAlignment="1">
      <alignment horizontal="right" vertical="top" wrapText="1"/>
    </xf>
    <xf numFmtId="177" fontId="8" fillId="2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77" fontId="8" fillId="0" borderId="1" xfId="0" applyNumberFormat="1" applyFont="1" applyBorder="1" applyAlignment="1">
      <alignment horizontal="right" vertical="center" wrapText="1"/>
    </xf>
    <xf numFmtId="177" fontId="14" fillId="2" borderId="1" xfId="0" applyNumberFormat="1" applyFont="1" applyFill="1" applyBorder="1" applyAlignment="1">
      <alignment horizontal="right"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H9" sqref="H9:J9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25">
      <c r="A1" s="117" t="s">
        <v>0</v>
      </c>
    </row>
    <row r="2" ht="36.75" customHeight="1" spans="1: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</row>
    <row r="3" ht="23.25" customHeight="1" spans="1:25">
      <c r="A3" t="s">
        <v>2</v>
      </c>
    </row>
    <row r="4" ht="24.75" customHeight="1" spans="1:25">
      <c r="A4" t="s">
        <v>3</v>
      </c>
    </row>
    <row r="5" ht="33" customHeight="1" spans="1:25">
      <c r="A5" s="119"/>
      <c r="B5" s="119" t="s">
        <v>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 t="s">
        <v>5</v>
      </c>
      <c r="S5" s="119"/>
      <c r="T5" s="119"/>
      <c r="U5" s="119"/>
      <c r="V5" s="119"/>
      <c r="W5" s="119" t="s">
        <v>6</v>
      </c>
      <c r="X5" s="119"/>
      <c r="Y5" s="119"/>
    </row>
    <row r="6" ht="166.5" customHeight="1" spans="1:25">
      <c r="A6" s="120" t="s">
        <v>7</v>
      </c>
      <c r="B6" s="121" t="s">
        <v>8</v>
      </c>
      <c r="C6" s="121" t="s">
        <v>9</v>
      </c>
      <c r="D6" s="122" t="s">
        <v>10</v>
      </c>
      <c r="E6" s="122" t="s">
        <v>11</v>
      </c>
      <c r="F6" s="122" t="s">
        <v>12</v>
      </c>
      <c r="G6" s="121" t="s">
        <v>13</v>
      </c>
      <c r="H6" s="121" t="s">
        <v>14</v>
      </c>
      <c r="I6" s="121" t="s">
        <v>15</v>
      </c>
      <c r="J6" s="121" t="s">
        <v>16</v>
      </c>
      <c r="K6" s="121" t="s">
        <v>17</v>
      </c>
      <c r="L6" s="121" t="s">
        <v>18</v>
      </c>
      <c r="M6" s="121" t="s">
        <v>19</v>
      </c>
      <c r="N6" s="121" t="s">
        <v>20</v>
      </c>
      <c r="O6" s="121" t="s">
        <v>21</v>
      </c>
      <c r="P6" s="121" t="s">
        <v>22</v>
      </c>
      <c r="Q6" s="121" t="s">
        <v>23</v>
      </c>
      <c r="R6" s="121" t="s">
        <v>24</v>
      </c>
      <c r="S6" s="121" t="s">
        <v>25</v>
      </c>
      <c r="T6" s="121" t="s">
        <v>26</v>
      </c>
      <c r="U6" s="121" t="s">
        <v>27</v>
      </c>
      <c r="V6" s="121" t="s">
        <v>28</v>
      </c>
      <c r="W6" s="121" t="s">
        <v>29</v>
      </c>
      <c r="X6" s="121" t="s">
        <v>30</v>
      </c>
      <c r="Y6" s="121" t="s">
        <v>31</v>
      </c>
    </row>
    <row r="7" ht="41.25" customHeight="1" spans="1:25">
      <c r="A7" s="119" t="s">
        <v>32</v>
      </c>
      <c r="B7" s="123" t="s">
        <v>33</v>
      </c>
      <c r="C7" s="123" t="s">
        <v>33</v>
      </c>
      <c r="D7" s="123" t="s">
        <v>33</v>
      </c>
      <c r="E7" s="123" t="s">
        <v>33</v>
      </c>
      <c r="F7" s="123" t="s">
        <v>33</v>
      </c>
      <c r="G7" s="123" t="s">
        <v>33</v>
      </c>
      <c r="H7" s="123" t="s">
        <v>33</v>
      </c>
      <c r="I7" s="123" t="s">
        <v>33</v>
      </c>
      <c r="J7" s="123" t="s">
        <v>33</v>
      </c>
      <c r="K7" s="123" t="s">
        <v>33</v>
      </c>
      <c r="L7" s="123" t="s">
        <v>33</v>
      </c>
      <c r="M7" s="123" t="s">
        <v>33</v>
      </c>
      <c r="N7" s="123" t="s">
        <v>33</v>
      </c>
      <c r="O7" s="123" t="s">
        <v>33</v>
      </c>
      <c r="P7" s="123" t="s">
        <v>33</v>
      </c>
      <c r="Q7" s="123" t="s">
        <v>33</v>
      </c>
      <c r="R7" s="123" t="s">
        <v>33</v>
      </c>
      <c r="S7" s="123" t="s">
        <v>33</v>
      </c>
      <c r="T7" s="123" t="s">
        <v>33</v>
      </c>
      <c r="U7" s="123" t="s">
        <v>33</v>
      </c>
      <c r="V7" s="123" t="s">
        <v>33</v>
      </c>
      <c r="W7" s="123" t="s">
        <v>33</v>
      </c>
      <c r="X7" s="123" t="s">
        <v>33</v>
      </c>
      <c r="Y7" s="123" t="s">
        <v>33</v>
      </c>
    </row>
    <row r="8" ht="102.75" customHeight="1" spans="1:25">
      <c r="A8" s="124" t="s">
        <v>34</v>
      </c>
      <c r="B8" s="125" t="s">
        <v>35</v>
      </c>
      <c r="C8" s="126"/>
      <c r="D8" s="126"/>
      <c r="E8" s="126"/>
      <c r="F8" s="124" t="s">
        <v>36</v>
      </c>
      <c r="G8" s="125" t="s">
        <v>35</v>
      </c>
      <c r="H8" s="126"/>
      <c r="I8" s="126"/>
      <c r="J8" s="126"/>
      <c r="K8" s="124" t="s">
        <v>37</v>
      </c>
      <c r="L8" s="125" t="s">
        <v>35</v>
      </c>
      <c r="M8" s="124"/>
      <c r="N8" s="124"/>
      <c r="O8" s="124"/>
      <c r="P8" s="124" t="s">
        <v>38</v>
      </c>
      <c r="Q8" s="125" t="s">
        <v>35</v>
      </c>
      <c r="R8" s="124"/>
      <c r="S8" s="124"/>
      <c r="T8" s="124"/>
      <c r="U8" s="124" t="s">
        <v>39</v>
      </c>
      <c r="V8" s="125" t="s">
        <v>35</v>
      </c>
      <c r="W8" s="124"/>
      <c r="X8" s="124"/>
      <c r="Y8" s="124"/>
    </row>
    <row r="9" ht="38.25" customHeight="1" spans="1:25">
      <c r="A9" s="124"/>
      <c r="B9" s="126" t="s">
        <v>40</v>
      </c>
      <c r="C9" s="126"/>
      <c r="D9" s="126"/>
      <c r="E9" s="126"/>
      <c r="F9" s="119"/>
      <c r="G9" s="126" t="s">
        <v>40</v>
      </c>
      <c r="H9" s="126"/>
      <c r="I9" s="126"/>
      <c r="J9" s="126"/>
      <c r="K9" s="124"/>
      <c r="L9" s="127" t="s">
        <v>40</v>
      </c>
      <c r="M9" s="124"/>
      <c r="N9" s="124"/>
      <c r="O9" s="124"/>
      <c r="P9" s="124"/>
      <c r="Q9" s="127" t="s">
        <v>40</v>
      </c>
      <c r="R9" s="124"/>
      <c r="S9" s="124"/>
      <c r="T9" s="124"/>
      <c r="U9" s="124"/>
      <c r="V9" s="126" t="s">
        <v>40</v>
      </c>
      <c r="W9" s="124"/>
      <c r="X9" s="124"/>
      <c r="Y9" s="124"/>
    </row>
    <row r="10" ht="61.5" customHeight="1" spans="1:25">
      <c r="A10" s="128" t="s">
        <v>41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43" sqref="D43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9" t="s">
        <v>281</v>
      </c>
      <c r="B1" s="49"/>
      <c r="C1" s="49"/>
      <c r="D1" s="49"/>
      <c r="E1" s="49"/>
    </row>
    <row r="2" spans="1:5">
      <c r="A2" s="50"/>
      <c r="B2" s="51"/>
      <c r="C2" s="51"/>
      <c r="D2" s="51"/>
      <c r="E2" s="51" t="s">
        <v>43</v>
      </c>
    </row>
    <row r="3" spans="1:5">
      <c r="A3" s="59" t="s">
        <v>282</v>
      </c>
      <c r="B3" s="59" t="s">
        <v>46</v>
      </c>
      <c r="C3" s="59" t="s">
        <v>144</v>
      </c>
      <c r="D3" s="59" t="s">
        <v>117</v>
      </c>
      <c r="E3" s="59" t="s">
        <v>118</v>
      </c>
    </row>
    <row r="4" spans="1:5">
      <c r="A4" s="59" t="s">
        <v>96</v>
      </c>
      <c r="B4" s="59" t="s">
        <v>96</v>
      </c>
      <c r="C4" s="59">
        <v>1</v>
      </c>
      <c r="D4" s="59">
        <v>2</v>
      </c>
      <c r="E4" s="59">
        <v>3</v>
      </c>
    </row>
    <row r="5" spans="1:5">
      <c r="A5" s="60"/>
      <c r="B5" s="61" t="s">
        <v>184</v>
      </c>
      <c r="C5" s="62"/>
      <c r="D5" s="62"/>
      <c r="E5" s="63"/>
    </row>
    <row r="6" spans="1:5">
      <c r="A6" s="64">
        <v>1</v>
      </c>
      <c r="B6" s="57" t="s">
        <v>283</v>
      </c>
      <c r="C6" s="56"/>
      <c r="D6" s="56"/>
      <c r="E6" s="65"/>
    </row>
    <row r="7" spans="1:5">
      <c r="A7" s="64">
        <v>2</v>
      </c>
      <c r="B7" s="57" t="s">
        <v>284</v>
      </c>
      <c r="C7" s="56"/>
      <c r="D7" s="56"/>
      <c r="E7" s="65"/>
    </row>
    <row r="8" spans="1:5">
      <c r="A8" s="64">
        <v>3</v>
      </c>
      <c r="B8" s="57" t="s">
        <v>285</v>
      </c>
      <c r="C8" s="56"/>
      <c r="D8" s="56"/>
      <c r="E8" s="65"/>
    </row>
    <row r="9" spans="1:5">
      <c r="A9" s="64">
        <v>4</v>
      </c>
      <c r="B9" s="57" t="s">
        <v>286</v>
      </c>
      <c r="C9" s="56"/>
      <c r="D9" s="56"/>
      <c r="E9" s="65"/>
    </row>
    <row r="10" spans="1:5">
      <c r="A10" s="64">
        <v>5</v>
      </c>
      <c r="B10" s="57" t="s">
        <v>287</v>
      </c>
      <c r="C10" s="56"/>
      <c r="D10" s="56"/>
      <c r="E10" s="65"/>
    </row>
    <row r="11" spans="1:5">
      <c r="A11" s="64">
        <v>6</v>
      </c>
      <c r="B11" s="57" t="s">
        <v>288</v>
      </c>
      <c r="C11" s="56"/>
      <c r="D11" s="56"/>
      <c r="E11" s="65"/>
    </row>
    <row r="12" spans="1:5">
      <c r="A12" s="64">
        <v>7</v>
      </c>
      <c r="B12" s="57" t="s">
        <v>289</v>
      </c>
      <c r="C12" s="56"/>
      <c r="D12" s="56"/>
      <c r="E12" s="65"/>
    </row>
    <row r="13" spans="1:5">
      <c r="A13" s="64">
        <v>8</v>
      </c>
      <c r="B13" s="57" t="s">
        <v>290</v>
      </c>
      <c r="C13" s="56"/>
      <c r="D13" s="56"/>
      <c r="E13" s="65"/>
    </row>
    <row r="14" spans="1:5">
      <c r="A14" s="64">
        <v>9</v>
      </c>
      <c r="B14" s="57" t="s">
        <v>291</v>
      </c>
      <c r="C14" s="56"/>
      <c r="D14" s="56"/>
      <c r="E14" s="65"/>
    </row>
    <row r="15" spans="1:5">
      <c r="A15" s="64">
        <v>10</v>
      </c>
      <c r="B15" s="57" t="s">
        <v>292</v>
      </c>
      <c r="C15" s="56"/>
      <c r="D15" s="56"/>
      <c r="E15" s="65"/>
    </row>
    <row r="16" spans="1:5">
      <c r="A16" s="64">
        <v>11</v>
      </c>
      <c r="B16" s="57" t="s">
        <v>293</v>
      </c>
      <c r="C16" s="56"/>
      <c r="D16" s="56"/>
      <c r="E16" s="65"/>
    </row>
    <row r="17" spans="1:5">
      <c r="A17" s="64">
        <v>12</v>
      </c>
      <c r="B17" s="57" t="s">
        <v>294</v>
      </c>
      <c r="C17" s="56"/>
      <c r="D17" s="56"/>
      <c r="E17" s="65"/>
    </row>
    <row r="18" spans="1:5">
      <c r="A18" s="64">
        <v>13</v>
      </c>
      <c r="B18" s="57" t="s">
        <v>295</v>
      </c>
      <c r="C18" s="56"/>
      <c r="D18" s="56"/>
      <c r="E18" s="65"/>
    </row>
    <row r="19" spans="1:5">
      <c r="A19" s="64">
        <v>14</v>
      </c>
      <c r="B19" s="57" t="s">
        <v>296</v>
      </c>
      <c r="C19" s="56"/>
      <c r="D19" s="56"/>
      <c r="E19" s="65"/>
    </row>
    <row r="20" spans="1:5">
      <c r="A20" s="64">
        <v>15</v>
      </c>
      <c r="B20" s="57" t="s">
        <v>297</v>
      </c>
      <c r="C20" s="56"/>
      <c r="D20" s="56"/>
      <c r="E20" s="65"/>
    </row>
    <row r="21" spans="1:5">
      <c r="A21" s="58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1" sqref="A11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9" t="s">
        <v>298</v>
      </c>
      <c r="B1" s="49"/>
    </row>
    <row r="2" spans="1:2">
      <c r="A2" s="50"/>
      <c r="B2" s="51" t="s">
        <v>43</v>
      </c>
    </row>
    <row r="3" ht="15" customHeight="1" spans="1:2">
      <c r="A3" s="52" t="s">
        <v>299</v>
      </c>
      <c r="B3" s="53" t="s">
        <v>300</v>
      </c>
    </row>
    <row r="4" spans="1:2">
      <c r="A4" s="52"/>
      <c r="B4" s="53"/>
    </row>
    <row r="5" spans="1:2">
      <c r="A5" s="54" t="s">
        <v>96</v>
      </c>
      <c r="B5" s="53">
        <v>1</v>
      </c>
    </row>
    <row r="6" spans="1:2">
      <c r="A6" s="55" t="s">
        <v>120</v>
      </c>
      <c r="B6" s="56"/>
    </row>
    <row r="7" spans="1:2">
      <c r="A7" s="57" t="s">
        <v>301</v>
      </c>
      <c r="B7" s="56"/>
    </row>
    <row r="8" spans="1:2">
      <c r="A8" s="57"/>
      <c r="B8" s="56"/>
    </row>
    <row r="9" spans="1:2">
      <c r="A9" s="57"/>
      <c r="B9" s="56"/>
    </row>
    <row r="10" spans="1:2">
      <c r="A10" s="57"/>
      <c r="B10" s="56"/>
    </row>
    <row r="11" spans="1:2">
      <c r="A11" s="57"/>
      <c r="B11" s="56"/>
    </row>
    <row r="12" spans="1:2">
      <c r="A12" s="57"/>
      <c r="B12" s="56"/>
    </row>
    <row r="13" spans="1:2">
      <c r="A13" s="57"/>
      <c r="B13" s="56"/>
    </row>
    <row r="14" spans="1:2">
      <c r="A14" s="57"/>
      <c r="B14" s="56"/>
    </row>
    <row r="15" spans="1:2">
      <c r="A15" s="57"/>
      <c r="B15" s="56"/>
    </row>
    <row r="16" spans="1:2">
      <c r="A16" s="58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8" sqref="B8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36" customHeight="1" spans="1:5">
      <c r="A1" s="49" t="s">
        <v>302</v>
      </c>
      <c r="B1" s="49"/>
      <c r="C1" s="49"/>
      <c r="D1" s="49"/>
      <c r="E1" s="49"/>
    </row>
    <row r="2" spans="1:5">
      <c r="A2" s="50"/>
      <c r="B2" s="51"/>
      <c r="C2" s="51"/>
      <c r="D2" s="51"/>
      <c r="E2" s="51" t="s">
        <v>43</v>
      </c>
    </row>
    <row r="3" ht="29" customHeight="1" spans="1:5">
      <c r="A3" s="59" t="s">
        <v>183</v>
      </c>
      <c r="B3" s="59" t="s">
        <v>144</v>
      </c>
      <c r="C3" s="59" t="s">
        <v>303</v>
      </c>
      <c r="D3" s="59" t="s">
        <v>304</v>
      </c>
      <c r="E3" s="59" t="s">
        <v>305</v>
      </c>
    </row>
    <row r="4" ht="23" customHeight="1" spans="1:5">
      <c r="A4" s="59" t="s">
        <v>96</v>
      </c>
      <c r="B4" s="59">
        <v>1</v>
      </c>
      <c r="C4" s="59">
        <v>2</v>
      </c>
      <c r="D4" s="59">
        <v>3</v>
      </c>
      <c r="E4" s="59">
        <v>4</v>
      </c>
    </row>
    <row r="5" ht="25" customHeight="1" spans="1:5">
      <c r="A5" s="55" t="s">
        <v>120</v>
      </c>
      <c r="B5" s="56"/>
      <c r="C5" s="56"/>
      <c r="D5" s="56"/>
      <c r="E5" s="56"/>
    </row>
    <row r="6" ht="25" customHeight="1" spans="1:5">
      <c r="A6" s="57" t="s">
        <v>301</v>
      </c>
      <c r="B6" s="56"/>
      <c r="C6" s="56"/>
      <c r="D6" s="56"/>
      <c r="E6" s="56"/>
    </row>
    <row r="7" ht="25" customHeight="1" spans="1:5">
      <c r="A7" s="57"/>
      <c r="B7" s="56"/>
      <c r="C7" s="56"/>
      <c r="D7" s="56"/>
      <c r="E7" s="56"/>
    </row>
    <row r="8" ht="25" customHeight="1" spans="1:5">
      <c r="A8" s="57"/>
      <c r="B8" s="56"/>
      <c r="C8" s="56"/>
      <c r="D8" s="56"/>
      <c r="E8" s="56"/>
    </row>
    <row r="9" ht="25" customHeight="1" spans="1:5">
      <c r="A9" s="57"/>
      <c r="B9" s="56"/>
      <c r="C9" s="56"/>
      <c r="D9" s="56"/>
      <c r="E9" s="56"/>
    </row>
    <row r="10" ht="25" customHeight="1" spans="1:5">
      <c r="A10" s="57"/>
      <c r="B10" s="56"/>
      <c r="C10" s="56"/>
      <c r="D10" s="56"/>
      <c r="E10" s="56"/>
    </row>
    <row r="11" ht="25" customHeight="1" spans="1:5">
      <c r="A11" s="57"/>
      <c r="B11" s="56"/>
      <c r="C11" s="56"/>
      <c r="D11" s="56"/>
      <c r="E11" s="56"/>
    </row>
    <row r="12" ht="25" customHeight="1" spans="1:5">
      <c r="A12" s="57"/>
      <c r="B12" s="56"/>
      <c r="C12" s="56"/>
      <c r="D12" s="56"/>
      <c r="E12" s="56"/>
    </row>
    <row r="13" ht="25" customHeight="1" spans="1:5">
      <c r="A13" s="57"/>
      <c r="B13" s="56"/>
      <c r="C13" s="56"/>
      <c r="D13" s="56"/>
      <c r="E13" s="56"/>
    </row>
    <row r="14" spans="1:5">
      <c r="A14" s="57"/>
      <c r="B14" s="56"/>
      <c r="C14" s="56"/>
      <c r="D14" s="56"/>
      <c r="E14" s="56"/>
    </row>
    <row r="15" spans="1:5">
      <c r="A15" s="58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3" sqref="B13"/>
    </sheetView>
  </sheetViews>
  <sheetFormatPr defaultColWidth="9" defaultRowHeight="13.5" outlineLevelCol="1"/>
  <cols>
    <col min="1" max="1" width="53" customWidth="1"/>
    <col min="2" max="2" width="51.125" customWidth="1"/>
  </cols>
  <sheetData>
    <row r="1" ht="20.25" spans="1:2">
      <c r="A1" s="49" t="s">
        <v>306</v>
      </c>
      <c r="B1" s="49"/>
    </row>
    <row r="2" spans="1:2">
      <c r="A2" s="50"/>
      <c r="B2" s="51" t="s">
        <v>43</v>
      </c>
    </row>
    <row r="3" ht="15" customHeight="1" spans="1:2">
      <c r="A3" s="52" t="s">
        <v>299</v>
      </c>
      <c r="B3" s="53" t="s">
        <v>300</v>
      </c>
    </row>
    <row r="4" ht="33" customHeight="1" spans="1:2">
      <c r="A4" s="52"/>
      <c r="B4" s="53"/>
    </row>
    <row r="5" ht="29" customHeight="1" spans="1:2">
      <c r="A5" s="54" t="s">
        <v>96</v>
      </c>
      <c r="B5" s="53">
        <v>1</v>
      </c>
    </row>
    <row r="6" ht="29" customHeight="1" spans="1:2">
      <c r="A6" s="55" t="s">
        <v>120</v>
      </c>
      <c r="B6" s="56"/>
    </row>
    <row r="7" ht="29" customHeight="1" spans="1:2">
      <c r="A7" s="57" t="s">
        <v>301</v>
      </c>
      <c r="B7" s="56"/>
    </row>
    <row r="8" ht="29" customHeight="1" spans="1:2">
      <c r="A8" s="57"/>
      <c r="B8" s="56"/>
    </row>
    <row r="9" ht="29" customHeight="1" spans="1:2">
      <c r="A9" s="57"/>
      <c r="B9" s="56"/>
    </row>
    <row r="10" ht="29" customHeight="1" spans="1:2">
      <c r="A10" s="57"/>
      <c r="B10" s="56"/>
    </row>
    <row r="11" ht="29" customHeight="1" spans="1:2">
      <c r="A11" s="57"/>
      <c r="B11" s="56"/>
    </row>
    <row r="12" ht="29" customHeight="1" spans="1:2">
      <c r="A12" s="57"/>
      <c r="B12" s="56"/>
    </row>
    <row r="13" ht="29" customHeight="1" spans="1:2">
      <c r="A13" s="57"/>
      <c r="B13" s="56"/>
    </row>
    <row r="14" ht="29" customHeight="1" spans="1:2">
      <c r="A14" s="57"/>
      <c r="B14" s="56"/>
    </row>
    <row r="15" ht="29" customHeight="1" spans="1:2">
      <c r="A15" s="57"/>
      <c r="B15" s="56"/>
    </row>
    <row r="16" spans="1:2">
      <c r="A16" s="58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workbookViewId="0">
      <selection activeCell="F8" sqref="F8:G8"/>
    </sheetView>
  </sheetViews>
  <sheetFormatPr defaultColWidth="9" defaultRowHeight="13.5"/>
  <cols>
    <col min="1" max="1" width="9.375" customWidth="1"/>
    <col min="2" max="2" width="4.875" customWidth="1"/>
    <col min="3" max="3" width="8.125" customWidth="1"/>
    <col min="4" max="4" width="5.125" customWidth="1"/>
    <col min="5" max="5" width="9.125" customWidth="1"/>
    <col min="6" max="6" width="6.125" customWidth="1"/>
    <col min="7" max="7" width="9.125" customWidth="1"/>
    <col min="8" max="8" width="6.875" customWidth="1"/>
    <col min="9" max="9" width="7.5" customWidth="1"/>
    <col min="10" max="10" width="5.125" customWidth="1"/>
    <col min="11" max="11" width="15.25" customWidth="1"/>
  </cols>
  <sheetData>
    <row r="1" ht="18.75" spans="1:11">
      <c r="A1" s="1" t="s">
        <v>307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308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" customHeight="1" spans="1:11">
      <c r="A3" s="3" t="s">
        <v>309</v>
      </c>
      <c r="B3" s="4"/>
      <c r="C3" s="5" t="s">
        <v>310</v>
      </c>
      <c r="D3" s="4"/>
      <c r="E3" s="4"/>
      <c r="F3" s="4"/>
      <c r="G3" s="4"/>
      <c r="H3" s="4"/>
      <c r="I3" s="4"/>
      <c r="J3" s="4"/>
      <c r="K3" s="4"/>
    </row>
    <row r="4" ht="19" customHeight="1" spans="1:11">
      <c r="A4" s="3" t="s">
        <v>311</v>
      </c>
      <c r="B4" s="4"/>
      <c r="C4" s="5" t="s">
        <v>312</v>
      </c>
      <c r="D4" s="4"/>
      <c r="E4" s="4"/>
      <c r="F4" s="4"/>
      <c r="G4" s="3" t="s">
        <v>313</v>
      </c>
      <c r="H4" s="4"/>
      <c r="I4" s="6">
        <v>15509349168</v>
      </c>
      <c r="J4" s="4"/>
      <c r="K4" s="4"/>
    </row>
    <row r="5" ht="14" customHeight="1" spans="1:11">
      <c r="A5" s="3" t="s">
        <v>314</v>
      </c>
      <c r="B5" s="4"/>
      <c r="C5" s="3" t="s">
        <v>315</v>
      </c>
      <c r="D5" s="4"/>
      <c r="E5" s="4"/>
      <c r="F5" s="3" t="s">
        <v>316</v>
      </c>
      <c r="G5" s="4"/>
      <c r="H5" s="3" t="s">
        <v>317</v>
      </c>
      <c r="I5" s="4"/>
      <c r="J5" s="3" t="s">
        <v>316</v>
      </c>
      <c r="K5" s="4"/>
    </row>
    <row r="6" ht="14" customHeight="1" spans="1:11">
      <c r="A6" s="4"/>
      <c r="B6" s="4"/>
      <c r="C6" s="3" t="s">
        <v>318</v>
      </c>
      <c r="D6" s="4"/>
      <c r="E6" s="3" t="s">
        <v>319</v>
      </c>
      <c r="F6" s="7">
        <f>表七!D6</f>
        <v>703.63</v>
      </c>
      <c r="G6" s="8"/>
      <c r="H6" s="3" t="s">
        <v>320</v>
      </c>
      <c r="I6" s="4"/>
      <c r="J6" s="9"/>
      <c r="K6" s="8"/>
    </row>
    <row r="7" ht="14" customHeight="1" spans="1:11">
      <c r="A7" s="4"/>
      <c r="B7" s="4"/>
      <c r="C7" s="4"/>
      <c r="D7" s="4"/>
      <c r="E7" s="3" t="s">
        <v>321</v>
      </c>
      <c r="F7" s="7">
        <f>表七!E6</f>
        <v>44.18</v>
      </c>
      <c r="G7" s="8"/>
      <c r="H7" s="3" t="s">
        <v>322</v>
      </c>
      <c r="I7" s="4"/>
      <c r="J7" s="7"/>
      <c r="K7" s="8"/>
    </row>
    <row r="8" ht="14" customHeight="1" spans="1:11">
      <c r="A8" s="4"/>
      <c r="B8" s="4"/>
      <c r="C8" s="4"/>
      <c r="D8" s="4"/>
      <c r="E8" s="3" t="s">
        <v>323</v>
      </c>
      <c r="F8" s="7">
        <f>F7+F6</f>
        <v>747.81</v>
      </c>
      <c r="G8" s="8"/>
      <c r="H8" s="3" t="s">
        <v>324</v>
      </c>
      <c r="I8" s="4"/>
      <c r="J8" s="7"/>
      <c r="K8" s="8"/>
    </row>
    <row r="9" ht="14" customHeight="1" spans="1:11">
      <c r="A9" s="4"/>
      <c r="B9" s="4"/>
      <c r="C9" s="3" t="s">
        <v>325</v>
      </c>
      <c r="D9" s="4"/>
      <c r="E9" s="3" t="s">
        <v>326</v>
      </c>
      <c r="F9" s="7">
        <v>410</v>
      </c>
      <c r="G9" s="8"/>
      <c r="H9" s="3" t="s">
        <v>327</v>
      </c>
      <c r="I9" s="4"/>
      <c r="J9" s="10">
        <f>F11+F8</f>
        <v>1157.81</v>
      </c>
      <c r="K9" s="11"/>
    </row>
    <row r="10" ht="14" customHeight="1" spans="1:11">
      <c r="A10" s="4"/>
      <c r="B10" s="4"/>
      <c r="C10" s="4"/>
      <c r="D10" s="4"/>
      <c r="E10" s="3" t="s">
        <v>328</v>
      </c>
      <c r="F10" s="9"/>
      <c r="G10" s="8"/>
      <c r="H10" s="3" t="s">
        <v>329</v>
      </c>
      <c r="I10" s="4"/>
      <c r="J10" s="10">
        <f>J9</f>
        <v>1157.81</v>
      </c>
      <c r="K10" s="11"/>
    </row>
    <row r="11" ht="14" customHeight="1" spans="1:11">
      <c r="A11" s="12"/>
      <c r="B11" s="12"/>
      <c r="C11" s="12"/>
      <c r="D11" s="12"/>
      <c r="E11" s="13" t="s">
        <v>323</v>
      </c>
      <c r="F11" s="14">
        <f>F9</f>
        <v>410</v>
      </c>
      <c r="G11" s="15"/>
      <c r="H11" s="16"/>
      <c r="I11" s="16"/>
      <c r="J11" s="16"/>
      <c r="K11" s="16"/>
    </row>
    <row r="12" ht="62" customHeight="1" spans="1:11">
      <c r="A12" s="17" t="s">
        <v>330</v>
      </c>
      <c r="B12" s="18" t="s">
        <v>331</v>
      </c>
      <c r="C12" s="18"/>
      <c r="D12" s="18"/>
      <c r="E12" s="18"/>
      <c r="F12" s="18"/>
      <c r="G12" s="18"/>
      <c r="H12" s="18"/>
      <c r="I12" s="18"/>
      <c r="J12" s="18"/>
      <c r="K12" s="18"/>
    </row>
    <row r="13" ht="20" customHeight="1" spans="1:11">
      <c r="A13" s="19" t="s">
        <v>332</v>
      </c>
      <c r="B13" s="20" t="s">
        <v>333</v>
      </c>
      <c r="C13" s="21"/>
      <c r="D13" s="20" t="s">
        <v>334</v>
      </c>
      <c r="E13" s="20" t="s">
        <v>335</v>
      </c>
      <c r="F13" s="21"/>
      <c r="G13" s="22" t="s">
        <v>336</v>
      </c>
      <c r="H13" s="21"/>
      <c r="I13" s="21"/>
      <c r="J13" s="21"/>
      <c r="K13" s="20" t="s">
        <v>337</v>
      </c>
    </row>
    <row r="14" ht="13" customHeight="1" spans="1:11">
      <c r="A14" s="23"/>
      <c r="B14" s="20" t="s">
        <v>338</v>
      </c>
      <c r="C14" s="21"/>
      <c r="D14" s="24">
        <v>10</v>
      </c>
      <c r="E14" s="20" t="s">
        <v>339</v>
      </c>
      <c r="F14" s="21"/>
      <c r="G14" s="20" t="s">
        <v>340</v>
      </c>
      <c r="H14" s="21"/>
      <c r="I14" s="21"/>
      <c r="J14" s="21"/>
      <c r="K14" s="25">
        <v>1</v>
      </c>
    </row>
    <row r="15" ht="13" customHeight="1" spans="1:11">
      <c r="A15" s="23"/>
      <c r="B15" s="21"/>
      <c r="C15" s="21"/>
      <c r="D15" s="21"/>
      <c r="E15" s="21"/>
      <c r="F15" s="21"/>
      <c r="G15" s="20" t="s">
        <v>341</v>
      </c>
      <c r="H15" s="21"/>
      <c r="I15" s="21"/>
      <c r="J15" s="21"/>
      <c r="K15" s="20" t="s">
        <v>342</v>
      </c>
    </row>
    <row r="16" ht="13" customHeight="1" spans="1:11">
      <c r="A16" s="23"/>
      <c r="B16" s="21"/>
      <c r="C16" s="21"/>
      <c r="D16" s="21"/>
      <c r="E16" s="21"/>
      <c r="F16" s="21"/>
      <c r="G16" s="20" t="s">
        <v>343</v>
      </c>
      <c r="H16" s="21"/>
      <c r="I16" s="21"/>
      <c r="J16" s="21"/>
      <c r="K16" s="20" t="s">
        <v>344</v>
      </c>
    </row>
    <row r="17" ht="13" customHeight="1" spans="1:11">
      <c r="A17" s="23"/>
      <c r="B17" s="21"/>
      <c r="C17" s="21"/>
      <c r="D17" s="21"/>
      <c r="E17" s="21"/>
      <c r="F17" s="21"/>
      <c r="G17" s="20" t="s">
        <v>345</v>
      </c>
      <c r="H17" s="21"/>
      <c r="I17" s="21"/>
      <c r="J17" s="21"/>
      <c r="K17" s="20" t="s">
        <v>346</v>
      </c>
    </row>
    <row r="18" ht="13" customHeight="1" spans="1:11">
      <c r="A18" s="23"/>
      <c r="B18" s="21"/>
      <c r="C18" s="21"/>
      <c r="D18" s="21"/>
      <c r="E18" s="20" t="s">
        <v>347</v>
      </c>
      <c r="F18" s="21"/>
      <c r="G18" s="20" t="s">
        <v>348</v>
      </c>
      <c r="H18" s="21"/>
      <c r="I18" s="21"/>
      <c r="J18" s="21"/>
      <c r="K18" s="20" t="s">
        <v>349</v>
      </c>
    </row>
    <row r="19" ht="13" customHeight="1" spans="1:11">
      <c r="A19" s="23"/>
      <c r="B19" s="21"/>
      <c r="C19" s="21"/>
      <c r="D19" s="21"/>
      <c r="E19" s="21"/>
      <c r="F19" s="21"/>
      <c r="G19" s="20" t="s">
        <v>350</v>
      </c>
      <c r="H19" s="21"/>
      <c r="I19" s="21"/>
      <c r="J19" s="21"/>
      <c r="K19" s="20" t="s">
        <v>351</v>
      </c>
    </row>
    <row r="20" ht="13" customHeight="1" spans="1:11">
      <c r="A20" s="23"/>
      <c r="B20" s="21"/>
      <c r="C20" s="21"/>
      <c r="D20" s="21"/>
      <c r="E20" s="20" t="s">
        <v>352</v>
      </c>
      <c r="F20" s="21"/>
      <c r="G20" s="20" t="s">
        <v>353</v>
      </c>
      <c r="H20" s="21"/>
      <c r="I20" s="21"/>
      <c r="J20" s="21"/>
      <c r="K20" s="20" t="s">
        <v>354</v>
      </c>
    </row>
    <row r="21" ht="13" customHeight="1" spans="1:11">
      <c r="A21" s="23"/>
      <c r="B21" s="21"/>
      <c r="C21" s="21"/>
      <c r="D21" s="21"/>
      <c r="E21" s="21"/>
      <c r="F21" s="21"/>
      <c r="G21" s="20" t="s">
        <v>355</v>
      </c>
      <c r="H21" s="21"/>
      <c r="I21" s="21"/>
      <c r="J21" s="21"/>
      <c r="K21" s="20" t="s">
        <v>356</v>
      </c>
    </row>
    <row r="22" ht="13" customHeight="1" spans="1:11">
      <c r="A22" s="23"/>
      <c r="B22" s="21"/>
      <c r="C22" s="21"/>
      <c r="D22" s="21"/>
      <c r="E22" s="20" t="s">
        <v>357</v>
      </c>
      <c r="F22" s="21"/>
      <c r="G22" s="20" t="s">
        <v>358</v>
      </c>
      <c r="H22" s="21"/>
      <c r="I22" s="21"/>
      <c r="J22" s="21"/>
      <c r="K22" s="20" t="s">
        <v>354</v>
      </c>
    </row>
    <row r="23" ht="13" customHeight="1" spans="1:11">
      <c r="A23" s="23"/>
      <c r="B23" s="21"/>
      <c r="C23" s="21"/>
      <c r="D23" s="21"/>
      <c r="E23" s="21"/>
      <c r="F23" s="21"/>
      <c r="G23" s="20" t="s">
        <v>359</v>
      </c>
      <c r="H23" s="21"/>
      <c r="I23" s="21"/>
      <c r="J23" s="21"/>
      <c r="K23" s="25">
        <v>1</v>
      </c>
    </row>
    <row r="24" ht="13" customHeight="1" spans="1:11">
      <c r="A24" s="23"/>
      <c r="B24" s="21"/>
      <c r="C24" s="21"/>
      <c r="D24" s="21"/>
      <c r="E24" s="20" t="s">
        <v>360</v>
      </c>
      <c r="F24" s="21"/>
      <c r="G24" s="20" t="s">
        <v>361</v>
      </c>
      <c r="H24" s="21"/>
      <c r="I24" s="21"/>
      <c r="J24" s="21"/>
      <c r="K24" s="20" t="s">
        <v>344</v>
      </c>
    </row>
    <row r="25" ht="13" customHeight="1" spans="1:11">
      <c r="A25" s="23"/>
      <c r="B25" s="26"/>
      <c r="C25" s="26"/>
      <c r="D25" s="26"/>
      <c r="E25" s="20" t="s">
        <v>362</v>
      </c>
      <c r="F25" s="21"/>
      <c r="G25" s="20" t="s">
        <v>363</v>
      </c>
      <c r="H25" s="21"/>
      <c r="I25" s="21"/>
      <c r="J25" s="21"/>
      <c r="K25" s="20" t="s">
        <v>364</v>
      </c>
    </row>
    <row r="26" spans="1:11">
      <c r="A26" s="23"/>
      <c r="B26" s="20" t="s">
        <v>365</v>
      </c>
      <c r="C26" s="21"/>
      <c r="D26" s="24">
        <v>30</v>
      </c>
      <c r="E26" s="20" t="s">
        <v>366</v>
      </c>
      <c r="F26" s="21"/>
      <c r="G26" s="27" t="s">
        <v>367</v>
      </c>
      <c r="H26" s="4"/>
      <c r="I26" s="4"/>
      <c r="J26" s="4"/>
      <c r="K26" s="28" t="s">
        <v>368</v>
      </c>
    </row>
    <row r="27" ht="14.25" spans="1:11">
      <c r="A27" s="23"/>
      <c r="B27" s="20"/>
      <c r="C27" s="21"/>
      <c r="D27" s="24"/>
      <c r="E27" s="20"/>
      <c r="F27" s="21"/>
      <c r="G27" s="29" t="s">
        <v>369</v>
      </c>
      <c r="H27" s="30"/>
      <c r="I27" s="30"/>
      <c r="J27" s="31"/>
      <c r="K27" s="32" t="s">
        <v>370</v>
      </c>
    </row>
    <row r="28" spans="1:11">
      <c r="A28" s="23"/>
      <c r="B28" s="20"/>
      <c r="C28" s="21"/>
      <c r="D28" s="24"/>
      <c r="E28" s="20"/>
      <c r="F28" s="21"/>
      <c r="G28" s="29" t="s">
        <v>371</v>
      </c>
      <c r="H28" s="30"/>
      <c r="I28" s="30"/>
      <c r="J28" s="31"/>
      <c r="K28" s="33" t="s">
        <v>372</v>
      </c>
    </row>
    <row r="29" spans="1:11">
      <c r="A29" s="23"/>
      <c r="B29" s="20"/>
      <c r="C29" s="21"/>
      <c r="D29" s="24"/>
      <c r="E29" s="20"/>
      <c r="F29" s="21"/>
      <c r="G29" s="27" t="s">
        <v>373</v>
      </c>
      <c r="H29" s="4"/>
      <c r="I29" s="4"/>
      <c r="J29" s="4"/>
      <c r="K29" s="28" t="s">
        <v>374</v>
      </c>
    </row>
    <row r="30" spans="1:11">
      <c r="A30" s="23"/>
      <c r="B30" s="20"/>
      <c r="C30" s="21"/>
      <c r="D30" s="24"/>
      <c r="E30" s="20"/>
      <c r="F30" s="21"/>
      <c r="G30" s="27" t="s">
        <v>375</v>
      </c>
      <c r="H30" s="4"/>
      <c r="I30" s="4"/>
      <c r="J30" s="4"/>
      <c r="K30" s="3" t="s">
        <v>376</v>
      </c>
    </row>
    <row r="31" spans="1:11">
      <c r="A31" s="23"/>
      <c r="B31" s="21"/>
      <c r="C31" s="21"/>
      <c r="D31" s="21"/>
      <c r="E31" s="20" t="s">
        <v>377</v>
      </c>
      <c r="F31" s="21"/>
      <c r="G31" s="27" t="s">
        <v>378</v>
      </c>
      <c r="H31" s="4"/>
      <c r="I31" s="4"/>
      <c r="J31" s="4"/>
      <c r="K31" s="34" t="s">
        <v>379</v>
      </c>
    </row>
    <row r="32" spans="1:11">
      <c r="A32" s="23"/>
      <c r="B32" s="21"/>
      <c r="C32" s="21"/>
      <c r="D32" s="21"/>
      <c r="E32" s="21"/>
      <c r="F32" s="21"/>
      <c r="G32" s="27" t="s">
        <v>380</v>
      </c>
      <c r="H32" s="4"/>
      <c r="I32" s="4"/>
      <c r="J32" s="4"/>
      <c r="K32" s="35">
        <v>1</v>
      </c>
    </row>
    <row r="33" spans="1:11">
      <c r="A33" s="23"/>
      <c r="B33" s="21"/>
      <c r="C33" s="21"/>
      <c r="D33" s="21"/>
      <c r="E33" s="20" t="s">
        <v>381</v>
      </c>
      <c r="F33" s="21"/>
      <c r="G33" s="27" t="s">
        <v>382</v>
      </c>
      <c r="H33" s="4"/>
      <c r="I33" s="4"/>
      <c r="J33" s="4"/>
      <c r="K33" s="27" t="s">
        <v>383</v>
      </c>
    </row>
    <row r="34" spans="1:11">
      <c r="A34" s="23"/>
      <c r="B34" s="21"/>
      <c r="C34" s="21"/>
      <c r="D34" s="21"/>
      <c r="E34" s="21"/>
      <c r="F34" s="21"/>
      <c r="G34" s="27" t="s">
        <v>384</v>
      </c>
      <c r="H34" s="4"/>
      <c r="I34" s="4"/>
      <c r="J34" s="4"/>
      <c r="K34" s="34" t="s">
        <v>379</v>
      </c>
    </row>
    <row r="35" ht="14.25" spans="1:11">
      <c r="A35" s="23"/>
      <c r="B35" s="21"/>
      <c r="C35" s="21"/>
      <c r="D35" s="21"/>
      <c r="E35" s="20" t="s">
        <v>385</v>
      </c>
      <c r="F35" s="21"/>
      <c r="G35" s="27" t="s">
        <v>386</v>
      </c>
      <c r="H35" s="4"/>
      <c r="I35" s="4"/>
      <c r="J35" s="4"/>
      <c r="K35" s="32" t="s">
        <v>370</v>
      </c>
    </row>
    <row r="36" spans="1:11">
      <c r="A36" s="23"/>
      <c r="B36" s="20" t="s">
        <v>387</v>
      </c>
      <c r="C36" s="21"/>
      <c r="D36" s="24">
        <v>30</v>
      </c>
      <c r="E36" s="20" t="s">
        <v>388</v>
      </c>
      <c r="F36" s="21"/>
      <c r="G36" s="27" t="s">
        <v>389</v>
      </c>
      <c r="H36" s="4"/>
      <c r="I36" s="4"/>
      <c r="J36" s="4"/>
      <c r="K36" s="27" t="s">
        <v>390</v>
      </c>
    </row>
    <row r="37" spans="1:11">
      <c r="A37" s="23"/>
      <c r="B37" s="20"/>
      <c r="C37" s="21"/>
      <c r="D37" s="24"/>
      <c r="E37" s="36" t="s">
        <v>391</v>
      </c>
      <c r="F37" s="37"/>
      <c r="G37" s="27" t="s">
        <v>392</v>
      </c>
      <c r="H37" s="4"/>
      <c r="I37" s="4"/>
      <c r="J37" s="4"/>
      <c r="K37" s="27" t="s">
        <v>393</v>
      </c>
    </row>
    <row r="38" spans="1:11">
      <c r="A38" s="23"/>
      <c r="B38" s="21"/>
      <c r="C38" s="21"/>
      <c r="D38" s="21"/>
      <c r="E38" s="38"/>
      <c r="F38" s="39"/>
      <c r="G38" s="27" t="s">
        <v>394</v>
      </c>
      <c r="H38" s="4"/>
      <c r="I38" s="4"/>
      <c r="J38" s="4"/>
      <c r="K38" s="27" t="s">
        <v>395</v>
      </c>
    </row>
    <row r="39" spans="1:11">
      <c r="A39" s="23"/>
      <c r="B39" s="21"/>
      <c r="C39" s="21"/>
      <c r="D39" s="21"/>
      <c r="E39" s="20" t="s">
        <v>396</v>
      </c>
      <c r="F39" s="21"/>
      <c r="G39" s="27" t="s">
        <v>397</v>
      </c>
      <c r="H39" s="4"/>
      <c r="I39" s="4"/>
      <c r="J39" s="4"/>
      <c r="K39" s="27" t="s">
        <v>398</v>
      </c>
    </row>
    <row r="40" ht="14.25" spans="1:11">
      <c r="A40" s="23"/>
      <c r="B40" s="21"/>
      <c r="C40" s="21"/>
      <c r="D40" s="21"/>
      <c r="E40" s="20" t="s">
        <v>399</v>
      </c>
      <c r="F40" s="21"/>
      <c r="G40" s="27" t="s">
        <v>400</v>
      </c>
      <c r="H40" s="4"/>
      <c r="I40" s="4"/>
      <c r="J40" s="4"/>
      <c r="K40" s="4" t="s">
        <v>401</v>
      </c>
    </row>
    <row r="41" spans="1:11">
      <c r="A41" s="23"/>
      <c r="B41" s="20" t="s">
        <v>402</v>
      </c>
      <c r="C41" s="21"/>
      <c r="D41" s="24">
        <v>20</v>
      </c>
      <c r="E41" s="20" t="s">
        <v>403</v>
      </c>
      <c r="F41" s="21"/>
      <c r="G41" s="20" t="s">
        <v>404</v>
      </c>
      <c r="H41" s="21"/>
      <c r="I41" s="21"/>
      <c r="J41" s="21"/>
      <c r="K41" s="20" t="s">
        <v>405</v>
      </c>
    </row>
    <row r="42" spans="1:11">
      <c r="A42" s="23"/>
      <c r="B42" s="21"/>
      <c r="C42" s="21"/>
      <c r="D42" s="21"/>
      <c r="E42" s="20" t="s">
        <v>406</v>
      </c>
      <c r="F42" s="21"/>
      <c r="G42" s="20" t="s">
        <v>407</v>
      </c>
      <c r="H42" s="21"/>
      <c r="I42" s="21"/>
      <c r="J42" s="21"/>
      <c r="K42" s="20" t="s">
        <v>408</v>
      </c>
    </row>
    <row r="43" spans="1:11">
      <c r="A43" s="23"/>
      <c r="B43" s="21"/>
      <c r="C43" s="21"/>
      <c r="D43" s="21"/>
      <c r="E43" s="20" t="s">
        <v>409</v>
      </c>
      <c r="F43" s="21"/>
      <c r="G43" s="20" t="s">
        <v>410</v>
      </c>
      <c r="H43" s="21"/>
      <c r="I43" s="21"/>
      <c r="J43" s="21"/>
      <c r="K43" s="20" t="s">
        <v>411</v>
      </c>
    </row>
    <row r="44" spans="1:11">
      <c r="A44" s="23"/>
      <c r="B44" s="40"/>
      <c r="C44" s="40"/>
      <c r="D44" s="40"/>
      <c r="E44" s="41" t="s">
        <v>412</v>
      </c>
      <c r="F44" s="40"/>
      <c r="G44" s="41" t="s">
        <v>413</v>
      </c>
      <c r="H44" s="40"/>
      <c r="I44" s="40"/>
      <c r="J44" s="40"/>
      <c r="K44" s="41" t="s">
        <v>405</v>
      </c>
    </row>
    <row r="45" ht="36" customHeight="1" spans="1:11">
      <c r="A45" s="42" t="s">
        <v>414</v>
      </c>
      <c r="B45" s="42" t="s">
        <v>415</v>
      </c>
      <c r="C45" s="42"/>
      <c r="D45" s="42"/>
      <c r="E45" s="43"/>
      <c r="F45" s="43" t="s">
        <v>416</v>
      </c>
      <c r="G45" s="43"/>
      <c r="H45" s="42" t="s">
        <v>417</v>
      </c>
      <c r="I45" s="42"/>
      <c r="J45" s="42"/>
      <c r="K45" s="44"/>
    </row>
    <row r="46" ht="6" customHeight="1" spans="1:11">
      <c r="A46" s="45" t="s">
        <v>418</v>
      </c>
      <c r="B46" s="45"/>
      <c r="C46" s="45"/>
      <c r="D46" s="45"/>
      <c r="E46" s="45"/>
      <c r="F46" s="45"/>
      <c r="G46" s="45"/>
      <c r="H46" s="45"/>
      <c r="I46" s="45"/>
      <c r="J46" s="45"/>
      <c r="K46" s="46"/>
    </row>
    <row r="47" ht="6" customHeight="1" spans="1:1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6"/>
    </row>
    <row r="48" ht="6" customHeight="1" spans="1:1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6"/>
    </row>
    <row r="49" ht="6" customHeight="1" spans="1:1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6"/>
    </row>
    <row r="50" ht="16" customHeight="1" spans="1:1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8"/>
    </row>
  </sheetData>
  <mergeCells count="100">
    <mergeCell ref="A1:K1"/>
    <mergeCell ref="A2:K2"/>
    <mergeCell ref="A3:B3"/>
    <mergeCell ref="C3:K3"/>
    <mergeCell ref="A4:B4"/>
    <mergeCell ref="C4:F4"/>
    <mergeCell ref="G4:H4"/>
    <mergeCell ref="I4:K4"/>
    <mergeCell ref="C5:E5"/>
    <mergeCell ref="F5:G5"/>
    <mergeCell ref="H5:I5"/>
    <mergeCell ref="J5:K5"/>
    <mergeCell ref="F6:G6"/>
    <mergeCell ref="H6:I6"/>
    <mergeCell ref="J6:K6"/>
    <mergeCell ref="F7:G7"/>
    <mergeCell ref="H7:I7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J10:K10"/>
    <mergeCell ref="F11:G11"/>
    <mergeCell ref="H11:I11"/>
    <mergeCell ref="J11:K11"/>
    <mergeCell ref="B12:K12"/>
    <mergeCell ref="B13:C13"/>
    <mergeCell ref="E13:F13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E24:F24"/>
    <mergeCell ref="G24:J24"/>
    <mergeCell ref="B25:C25"/>
    <mergeCell ref="E25:F25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E35:F35"/>
    <mergeCell ref="G35:J35"/>
    <mergeCell ref="E36:F36"/>
    <mergeCell ref="G36:J36"/>
    <mergeCell ref="G37:J37"/>
    <mergeCell ref="G38:J38"/>
    <mergeCell ref="E39:F39"/>
    <mergeCell ref="G39:J39"/>
    <mergeCell ref="E40:F40"/>
    <mergeCell ref="G40:J40"/>
    <mergeCell ref="E41:F41"/>
    <mergeCell ref="G41:J41"/>
    <mergeCell ref="E42:F42"/>
    <mergeCell ref="G42:J42"/>
    <mergeCell ref="E43:F43"/>
    <mergeCell ref="G43:J43"/>
    <mergeCell ref="E44:F44"/>
    <mergeCell ref="G44:J44"/>
    <mergeCell ref="B45:D45"/>
    <mergeCell ref="H45:I45"/>
    <mergeCell ref="J45:K45"/>
    <mergeCell ref="A13:A44"/>
    <mergeCell ref="D14:D24"/>
    <mergeCell ref="D26:D35"/>
    <mergeCell ref="D36:D40"/>
    <mergeCell ref="D41:D44"/>
    <mergeCell ref="A5:B11"/>
    <mergeCell ref="C6:D8"/>
    <mergeCell ref="C9:D11"/>
    <mergeCell ref="B14:C24"/>
    <mergeCell ref="E14:F17"/>
    <mergeCell ref="E18:F19"/>
    <mergeCell ref="E20:F21"/>
    <mergeCell ref="E22:F23"/>
    <mergeCell ref="B41:C44"/>
    <mergeCell ref="A46:K50"/>
    <mergeCell ref="B26:C35"/>
    <mergeCell ref="E26:F30"/>
    <mergeCell ref="E31:F32"/>
    <mergeCell ref="E33:F34"/>
    <mergeCell ref="B36:C40"/>
    <mergeCell ref="E37:F38"/>
  </mergeCells>
  <pageMargins left="0.75" right="0.75" top="1" bottom="1" header="0.5" footer="0.5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30" sqref="C30"/>
    </sheetView>
  </sheetViews>
  <sheetFormatPr defaultColWidth="9" defaultRowHeight="13.5" outlineLevelCol="3"/>
  <cols>
    <col min="1" max="1" width="28" customWidth="1"/>
    <col min="2" max="2" width="11.375" customWidth="1"/>
    <col min="3" max="3" width="29.5" customWidth="1"/>
    <col min="4" max="4" width="12.625" customWidth="1"/>
  </cols>
  <sheetData>
    <row r="1" ht="20.25" spans="1:4">
      <c r="A1" s="107" t="s">
        <v>42</v>
      </c>
      <c r="B1" s="107"/>
      <c r="C1" s="107"/>
      <c r="D1" s="107"/>
    </row>
    <row r="2" spans="1:4">
      <c r="A2" s="105"/>
      <c r="D2" t="s">
        <v>43</v>
      </c>
    </row>
    <row r="3" ht="15" customHeight="1" spans="1:4">
      <c r="A3" s="59" t="s">
        <v>44</v>
      </c>
      <c r="B3" s="59"/>
      <c r="C3" s="59" t="s">
        <v>45</v>
      </c>
      <c r="D3" s="59"/>
    </row>
    <row r="4" spans="1:4">
      <c r="A4" s="59" t="s">
        <v>46</v>
      </c>
      <c r="B4" s="59" t="s">
        <v>47</v>
      </c>
      <c r="C4" s="59" t="s">
        <v>46</v>
      </c>
      <c r="D4" s="59" t="s">
        <v>47</v>
      </c>
    </row>
    <row r="5" ht="16" customHeight="1" spans="1:4">
      <c r="A5" s="94" t="s">
        <v>48</v>
      </c>
      <c r="B5" s="108">
        <v>1158</v>
      </c>
      <c r="C5" s="94" t="s">
        <v>49</v>
      </c>
      <c r="D5" s="68"/>
    </row>
    <row r="6" ht="16" customHeight="1" spans="1:4">
      <c r="A6" s="94" t="s">
        <v>50</v>
      </c>
      <c r="B6" s="109"/>
      <c r="C6" s="94" t="s">
        <v>51</v>
      </c>
      <c r="D6" s="68"/>
    </row>
    <row r="7" ht="16" customHeight="1" spans="1:4">
      <c r="A7" s="94" t="s">
        <v>52</v>
      </c>
      <c r="B7" s="109"/>
      <c r="C7" s="94" t="s">
        <v>53</v>
      </c>
      <c r="D7" s="68"/>
    </row>
    <row r="8" ht="16" customHeight="1" spans="1:4">
      <c r="A8" s="94" t="s">
        <v>54</v>
      </c>
      <c r="B8" s="109"/>
      <c r="C8" s="94" t="s">
        <v>55</v>
      </c>
      <c r="D8" s="68"/>
    </row>
    <row r="9" ht="16" customHeight="1" spans="1:4">
      <c r="A9" s="94" t="s">
        <v>56</v>
      </c>
      <c r="B9" s="109"/>
      <c r="C9" s="94" t="s">
        <v>57</v>
      </c>
      <c r="D9" s="68"/>
    </row>
    <row r="10" ht="16" customHeight="1" spans="1:4">
      <c r="A10" s="94" t="s">
        <v>58</v>
      </c>
      <c r="B10" s="109"/>
      <c r="C10" s="94" t="s">
        <v>59</v>
      </c>
      <c r="D10" s="68"/>
    </row>
    <row r="11" ht="16" customHeight="1" spans="1:4">
      <c r="A11" s="94" t="s">
        <v>60</v>
      </c>
      <c r="B11" s="109"/>
      <c r="C11" s="94" t="s">
        <v>61</v>
      </c>
      <c r="D11" s="68"/>
    </row>
    <row r="12" ht="16" customHeight="1" spans="1:4">
      <c r="A12" s="94" t="s">
        <v>62</v>
      </c>
      <c r="B12" s="109"/>
      <c r="C12" s="94" t="s">
        <v>63</v>
      </c>
      <c r="D12" s="96">
        <f>表三!B6</f>
        <v>109.8</v>
      </c>
    </row>
    <row r="13" ht="16" customHeight="1" spans="1:4">
      <c r="A13" s="94" t="s">
        <v>64</v>
      </c>
      <c r="B13" s="109"/>
      <c r="C13" s="94" t="s">
        <v>65</v>
      </c>
      <c r="D13" s="68"/>
    </row>
    <row r="14" ht="16" customHeight="1" spans="1:4">
      <c r="A14" s="94"/>
      <c r="B14" s="98"/>
      <c r="C14" s="94" t="s">
        <v>66</v>
      </c>
      <c r="D14" s="68">
        <f>27.75+9.86</f>
        <v>37.61</v>
      </c>
    </row>
    <row r="15" ht="16" customHeight="1" spans="1:4">
      <c r="A15" s="94"/>
      <c r="B15" s="98"/>
      <c r="C15" s="94" t="s">
        <v>67</v>
      </c>
      <c r="D15" s="68"/>
    </row>
    <row r="16" ht="16" customHeight="1" spans="1:4">
      <c r="A16" s="94"/>
      <c r="B16" s="98"/>
      <c r="C16" s="94" t="s">
        <v>68</v>
      </c>
      <c r="D16" s="68"/>
    </row>
    <row r="17" ht="16" customHeight="1" spans="1:4">
      <c r="A17" s="94"/>
      <c r="B17" s="98"/>
      <c r="C17" s="94" t="s">
        <v>69</v>
      </c>
      <c r="D17" s="68">
        <f>B5-D12-D14-D24</f>
        <v>959.36</v>
      </c>
    </row>
    <row r="18" ht="16" customHeight="1" spans="1:4">
      <c r="A18" s="94"/>
      <c r="B18" s="98"/>
      <c r="C18" s="94" t="s">
        <v>70</v>
      </c>
      <c r="D18" s="68"/>
    </row>
    <row r="19" ht="16" customHeight="1" spans="1:4">
      <c r="A19" s="94"/>
      <c r="B19" s="98"/>
      <c r="C19" s="94" t="s">
        <v>71</v>
      </c>
      <c r="D19" s="68"/>
    </row>
    <row r="20" ht="16" customHeight="1" spans="1:4">
      <c r="A20" s="94"/>
      <c r="B20" s="98"/>
      <c r="C20" s="94" t="s">
        <v>72</v>
      </c>
      <c r="D20" s="68"/>
    </row>
    <row r="21" ht="16" customHeight="1" spans="1:4">
      <c r="A21" s="94"/>
      <c r="B21" s="98"/>
      <c r="C21" s="94" t="s">
        <v>73</v>
      </c>
      <c r="D21" s="68"/>
    </row>
    <row r="22" ht="16" customHeight="1" spans="1:4">
      <c r="A22" s="94"/>
      <c r="B22" s="98"/>
      <c r="C22" s="94" t="s">
        <v>74</v>
      </c>
      <c r="D22" s="68"/>
    </row>
    <row r="23" ht="16" customHeight="1" spans="1:4">
      <c r="A23" s="94"/>
      <c r="B23" s="98"/>
      <c r="C23" s="94" t="s">
        <v>75</v>
      </c>
      <c r="D23" s="68"/>
    </row>
    <row r="24" ht="16" customHeight="1" spans="1:4">
      <c r="A24" s="94"/>
      <c r="B24" s="98"/>
      <c r="C24" s="94" t="s">
        <v>76</v>
      </c>
      <c r="D24" s="68">
        <v>51.23</v>
      </c>
    </row>
    <row r="25" ht="16" customHeight="1" spans="1:4">
      <c r="A25" s="94"/>
      <c r="B25" s="98"/>
      <c r="C25" s="94" t="s">
        <v>77</v>
      </c>
      <c r="D25" s="68"/>
    </row>
    <row r="26" ht="16" customHeight="1" spans="1:4">
      <c r="A26" s="94"/>
      <c r="B26" s="98"/>
      <c r="C26" s="94" t="s">
        <v>78</v>
      </c>
      <c r="D26" s="68"/>
    </row>
    <row r="27" ht="16" customHeight="1" spans="1:4">
      <c r="A27" s="94"/>
      <c r="B27" s="98"/>
      <c r="C27" s="94" t="s">
        <v>79</v>
      </c>
      <c r="D27" s="68"/>
    </row>
    <row r="28" ht="16" customHeight="1" spans="1:4">
      <c r="A28" s="94"/>
      <c r="B28" s="98"/>
      <c r="C28" s="94" t="s">
        <v>80</v>
      </c>
      <c r="D28" s="68"/>
    </row>
    <row r="29" ht="16" customHeight="1" spans="1:4">
      <c r="A29" s="94"/>
      <c r="B29" s="98"/>
      <c r="C29" s="94" t="s">
        <v>81</v>
      </c>
      <c r="D29" s="68"/>
    </row>
    <row r="30" ht="16" customHeight="1" spans="1:4">
      <c r="A30" s="94"/>
      <c r="B30" s="98"/>
      <c r="C30" s="94" t="s">
        <v>82</v>
      </c>
      <c r="D30" s="68"/>
    </row>
    <row r="31" ht="16" customHeight="1" spans="1:4">
      <c r="A31" s="94"/>
      <c r="B31" s="98"/>
      <c r="C31" s="94" t="s">
        <v>83</v>
      </c>
      <c r="D31" s="68"/>
    </row>
    <row r="32" ht="16" customHeight="1" spans="1:4">
      <c r="A32" s="94"/>
      <c r="B32" s="98"/>
      <c r="C32" s="94" t="s">
        <v>84</v>
      </c>
      <c r="D32" s="68"/>
    </row>
    <row r="33" ht="16" customHeight="1" spans="1:4">
      <c r="A33" s="94"/>
      <c r="B33" s="98"/>
      <c r="C33" s="94" t="s">
        <v>85</v>
      </c>
      <c r="D33" s="68"/>
    </row>
    <row r="34" ht="16" customHeight="1" spans="1:4">
      <c r="A34" s="94"/>
      <c r="B34" s="98"/>
      <c r="C34" s="94" t="s">
        <v>86</v>
      </c>
      <c r="D34" s="68"/>
    </row>
    <row r="35" ht="16" customHeight="1" spans="1:4">
      <c r="A35" s="94"/>
      <c r="B35" s="98"/>
      <c r="C35" s="94"/>
      <c r="D35" s="110"/>
    </row>
    <row r="36" ht="16" customHeight="1" spans="1:4">
      <c r="A36" s="59" t="s">
        <v>87</v>
      </c>
      <c r="B36" s="106">
        <f>B5</f>
        <v>1158</v>
      </c>
      <c r="C36" s="59" t="s">
        <v>88</v>
      </c>
      <c r="D36" s="111">
        <f>SUM(D5:D35)</f>
        <v>1158</v>
      </c>
    </row>
    <row r="37" ht="16" customHeight="1" spans="1:4">
      <c r="A37" s="94" t="s">
        <v>89</v>
      </c>
      <c r="B37" s="112"/>
      <c r="C37" s="94" t="s">
        <v>90</v>
      </c>
      <c r="D37" s="112"/>
    </row>
    <row r="38" spans="1:4">
      <c r="A38" s="94" t="s">
        <v>91</v>
      </c>
      <c r="B38" s="112"/>
      <c r="C38" s="94"/>
      <c r="D38" s="113"/>
    </row>
    <row r="39" spans="1:4">
      <c r="A39" s="114"/>
      <c r="B39" s="115"/>
      <c r="C39" s="114"/>
      <c r="D39" s="113"/>
    </row>
    <row r="40" ht="31" customHeight="1" spans="1:4">
      <c r="A40" s="59" t="s">
        <v>92</v>
      </c>
      <c r="B40" s="106">
        <f>B36</f>
        <v>1158</v>
      </c>
      <c r="C40" s="59" t="s">
        <v>93</v>
      </c>
      <c r="D40" s="116">
        <f>D36</f>
        <v>1158</v>
      </c>
    </row>
    <row r="41" spans="1:4">
      <c r="A41" s="72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C25" sqref="C25"/>
    </sheetView>
  </sheetViews>
  <sheetFormatPr defaultColWidth="9" defaultRowHeight="13.5" outlineLevelCol="1"/>
  <cols>
    <col min="1" max="1" width="66" customWidth="1"/>
    <col min="2" max="2" width="12" customWidth="1"/>
  </cols>
  <sheetData>
    <row r="1" ht="20.25" spans="1:2">
      <c r="A1" s="104" t="s">
        <v>95</v>
      </c>
    </row>
    <row r="2" spans="1:2">
      <c r="A2" s="105"/>
      <c r="B2" t="s">
        <v>43</v>
      </c>
    </row>
    <row r="3" ht="20" customHeight="1" spans="1:2">
      <c r="A3" s="59" t="s">
        <v>46</v>
      </c>
      <c r="B3" s="59" t="s">
        <v>47</v>
      </c>
    </row>
    <row r="4" ht="20" customHeight="1" spans="1:2">
      <c r="A4" s="59" t="s">
        <v>96</v>
      </c>
      <c r="B4" s="59">
        <v>1</v>
      </c>
    </row>
    <row r="5" ht="20" customHeight="1" spans="1:2">
      <c r="A5" s="61" t="s">
        <v>97</v>
      </c>
      <c r="B5" s="106">
        <f>B6</f>
        <v>1158</v>
      </c>
    </row>
    <row r="6" ht="20" customHeight="1" spans="1:2">
      <c r="A6" s="57" t="s">
        <v>98</v>
      </c>
      <c r="B6" s="106">
        <v>1158</v>
      </c>
    </row>
    <row r="7" ht="20" customHeight="1" spans="1:2">
      <c r="A7" s="61" t="s">
        <v>99</v>
      </c>
      <c r="B7" s="106"/>
    </row>
    <row r="8" ht="20" customHeight="1" spans="1:2">
      <c r="A8" s="57" t="s">
        <v>100</v>
      </c>
      <c r="B8" s="106"/>
    </row>
    <row r="9" ht="20" customHeight="1" spans="1:2">
      <c r="A9" s="61" t="s">
        <v>101</v>
      </c>
      <c r="B9" s="106"/>
    </row>
    <row r="10" ht="20" customHeight="1" spans="1:2">
      <c r="A10" s="57" t="s">
        <v>100</v>
      </c>
      <c r="B10" s="106"/>
    </row>
    <row r="11" ht="20" customHeight="1" spans="1:2">
      <c r="A11" s="61" t="s">
        <v>102</v>
      </c>
      <c r="B11" s="106"/>
    </row>
    <row r="12" ht="20" customHeight="1" spans="1:2">
      <c r="A12" s="57" t="s">
        <v>100</v>
      </c>
      <c r="B12" s="62"/>
    </row>
    <row r="13" ht="20" customHeight="1" spans="1:2">
      <c r="A13" s="61" t="s">
        <v>103</v>
      </c>
      <c r="B13" s="62"/>
    </row>
    <row r="14" ht="20" customHeight="1" spans="1:2">
      <c r="A14" s="57" t="s">
        <v>100</v>
      </c>
      <c r="B14" s="62"/>
    </row>
    <row r="15" ht="20" customHeight="1" spans="1:2">
      <c r="A15" s="61" t="s">
        <v>104</v>
      </c>
      <c r="B15" s="62"/>
    </row>
    <row r="16" ht="20" customHeight="1" spans="1:2">
      <c r="A16" s="57" t="s">
        <v>100</v>
      </c>
      <c r="B16" s="62"/>
    </row>
    <row r="17" ht="20" customHeight="1" spans="1:2">
      <c r="A17" s="61" t="s">
        <v>105</v>
      </c>
      <c r="B17" s="62"/>
    </row>
    <row r="18" ht="20" customHeight="1" spans="1:2">
      <c r="A18" s="57" t="s">
        <v>100</v>
      </c>
      <c r="B18" s="62"/>
    </row>
    <row r="19" ht="20" customHeight="1" spans="1:2">
      <c r="A19" s="61" t="s">
        <v>106</v>
      </c>
      <c r="B19" s="62"/>
    </row>
    <row r="20" ht="20" customHeight="1" spans="1:2">
      <c r="A20" s="57" t="s">
        <v>100</v>
      </c>
      <c r="B20" s="62"/>
    </row>
    <row r="21" ht="20" customHeight="1" spans="1:2">
      <c r="A21" s="61" t="s">
        <v>107</v>
      </c>
      <c r="B21" s="62"/>
    </row>
    <row r="22" ht="20" customHeight="1" spans="1:2">
      <c r="A22" s="57" t="s">
        <v>100</v>
      </c>
      <c r="B22" s="62"/>
    </row>
    <row r="23" ht="20" customHeight="1" spans="1:2">
      <c r="A23" s="61" t="s">
        <v>108</v>
      </c>
      <c r="B23" s="106">
        <f>B5</f>
        <v>1158</v>
      </c>
    </row>
    <row r="24" ht="20" customHeight="1" spans="1:2">
      <c r="A24" s="57" t="s">
        <v>109</v>
      </c>
      <c r="B24" s="62"/>
    </row>
    <row r="25" ht="20" customHeight="1" spans="1:2">
      <c r="A25" s="57" t="s">
        <v>109</v>
      </c>
      <c r="B25" s="62"/>
    </row>
    <row r="26" ht="20" customHeight="1" spans="1:2">
      <c r="A26" s="57" t="s">
        <v>109</v>
      </c>
      <c r="B26" s="62"/>
    </row>
    <row r="27" ht="20" customHeight="1" spans="1:2">
      <c r="A27" s="57" t="s">
        <v>109</v>
      </c>
      <c r="B27" s="62"/>
    </row>
    <row r="28" ht="20" customHeight="1" spans="1:2">
      <c r="A28" s="57" t="s">
        <v>109</v>
      </c>
      <c r="B28" s="62"/>
    </row>
    <row r="29" ht="20" customHeight="1" spans="1:2">
      <c r="A29" s="61" t="s">
        <v>110</v>
      </c>
      <c r="B29" s="62"/>
    </row>
    <row r="30" ht="20" customHeight="1" spans="1:2">
      <c r="A30" s="57" t="s">
        <v>100</v>
      </c>
      <c r="B30" s="62"/>
    </row>
    <row r="31" ht="20" customHeight="1" spans="1:2">
      <c r="A31" s="61" t="s">
        <v>111</v>
      </c>
      <c r="B31" s="62"/>
    </row>
    <row r="32" ht="20" customHeight="1" spans="1:2">
      <c r="A32" s="57" t="s">
        <v>100</v>
      </c>
      <c r="B32" s="62"/>
    </row>
    <row r="33" ht="20" customHeight="1" spans="1:2">
      <c r="A33" s="61" t="s">
        <v>112</v>
      </c>
      <c r="B33" s="106">
        <f>B23</f>
        <v>1158</v>
      </c>
    </row>
    <row r="34" spans="1:2">
      <c r="A34" s="101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21" sqref="C21"/>
    </sheetView>
  </sheetViews>
  <sheetFormatPr defaultColWidth="9" defaultRowHeight="13.5" outlineLevelCol="4"/>
  <cols>
    <col min="1" max="1" width="38.75" customWidth="1"/>
    <col min="2" max="5" width="11.75" customWidth="1"/>
  </cols>
  <sheetData>
    <row r="1" ht="20.25" spans="1:5">
      <c r="A1" s="73" t="s">
        <v>114</v>
      </c>
      <c r="B1" s="73"/>
      <c r="C1" s="73"/>
      <c r="D1" s="73"/>
      <c r="E1" s="73"/>
    </row>
    <row r="2" spans="1:5">
      <c r="A2" s="50"/>
      <c r="B2" s="51"/>
      <c r="C2" s="51"/>
      <c r="D2" s="51"/>
      <c r="E2" s="51" t="s">
        <v>43</v>
      </c>
    </row>
    <row r="3" ht="25" customHeight="1" spans="1:5">
      <c r="A3" s="59" t="s">
        <v>115</v>
      </c>
      <c r="B3" s="59" t="s">
        <v>116</v>
      </c>
      <c r="C3" s="59" t="s">
        <v>117</v>
      </c>
      <c r="D3" s="59" t="s">
        <v>118</v>
      </c>
      <c r="E3" s="59" t="s">
        <v>119</v>
      </c>
    </row>
    <row r="4" ht="25" customHeight="1" spans="1:5">
      <c r="A4" s="59" t="s">
        <v>96</v>
      </c>
      <c r="B4" s="59">
        <v>1</v>
      </c>
      <c r="C4" s="59">
        <v>2</v>
      </c>
      <c r="D4" s="59">
        <v>3</v>
      </c>
      <c r="E4" s="59">
        <v>4</v>
      </c>
    </row>
    <row r="5" ht="25" customHeight="1" spans="1:5">
      <c r="A5" s="66" t="s">
        <v>120</v>
      </c>
      <c r="B5" s="84">
        <f>C5+D5</f>
        <v>1157.81</v>
      </c>
      <c r="C5" s="85">
        <f>C6+C15+C18+C22</f>
        <v>747.81</v>
      </c>
      <c r="D5" s="75">
        <f>D18</f>
        <v>410</v>
      </c>
      <c r="E5" s="75"/>
    </row>
    <row r="6" ht="25" customHeight="1" spans="1:5">
      <c r="A6" s="102" t="s">
        <v>121</v>
      </c>
      <c r="B6" s="75">
        <f>B7+B10+B13</f>
        <v>109.8</v>
      </c>
      <c r="C6" s="75">
        <f>C7+C10+C13</f>
        <v>109.8</v>
      </c>
      <c r="D6" s="75"/>
      <c r="E6" s="75"/>
    </row>
    <row r="7" ht="25" customHeight="1" spans="1:5">
      <c r="A7" s="102" t="s">
        <v>122</v>
      </c>
      <c r="B7" s="88">
        <f>C7</f>
        <v>102.47</v>
      </c>
      <c r="C7" s="88">
        <f>C8+C9</f>
        <v>102.47</v>
      </c>
      <c r="D7" s="75"/>
      <c r="E7" s="75"/>
    </row>
    <row r="8" ht="25" customHeight="1" spans="1:5">
      <c r="A8" s="103" t="s">
        <v>123</v>
      </c>
      <c r="B8" s="88">
        <f>C8</f>
        <v>68.31</v>
      </c>
      <c r="C8" s="88">
        <v>68.31</v>
      </c>
      <c r="D8" s="88"/>
      <c r="E8" s="88"/>
    </row>
    <row r="9" ht="25" customHeight="1" spans="1:5">
      <c r="A9" s="103" t="s">
        <v>124</v>
      </c>
      <c r="B9" s="88">
        <f>C9</f>
        <v>34.16</v>
      </c>
      <c r="C9" s="88">
        <v>34.16</v>
      </c>
      <c r="D9" s="75"/>
      <c r="E9" s="75"/>
    </row>
    <row r="10" ht="25" customHeight="1" spans="1:5">
      <c r="A10" s="102" t="s">
        <v>125</v>
      </c>
      <c r="B10" s="88">
        <f>SUM(B11:B12)</f>
        <v>4.32</v>
      </c>
      <c r="C10" s="88">
        <f>SUM(C11:C12)</f>
        <v>4.32</v>
      </c>
      <c r="D10" s="88"/>
      <c r="E10" s="88"/>
    </row>
    <row r="11" ht="25" customHeight="1" spans="1:5">
      <c r="A11" s="103" t="s">
        <v>126</v>
      </c>
      <c r="B11" s="88">
        <f>C11</f>
        <v>1.71</v>
      </c>
      <c r="C11" s="88">
        <v>1.71</v>
      </c>
      <c r="D11" s="88"/>
      <c r="E11" s="88"/>
    </row>
    <row r="12" ht="25" customHeight="1" spans="1:5">
      <c r="A12" s="103" t="s">
        <v>127</v>
      </c>
      <c r="B12" s="88">
        <f>C12</f>
        <v>2.61</v>
      </c>
      <c r="C12" s="88">
        <v>2.61</v>
      </c>
      <c r="D12" s="88"/>
      <c r="E12" s="88"/>
    </row>
    <row r="13" ht="25" customHeight="1" spans="1:5">
      <c r="A13" s="102" t="s">
        <v>128</v>
      </c>
      <c r="B13" s="88">
        <f>C13</f>
        <v>3.01</v>
      </c>
      <c r="C13" s="88">
        <v>3.01</v>
      </c>
      <c r="D13" s="88"/>
      <c r="E13" s="88"/>
    </row>
    <row r="14" ht="25" customHeight="1" spans="1:5">
      <c r="A14" s="103" t="s">
        <v>129</v>
      </c>
      <c r="B14" s="88">
        <v>3.01</v>
      </c>
      <c r="C14" s="88">
        <v>3.01</v>
      </c>
      <c r="D14" s="88"/>
      <c r="E14" s="88"/>
    </row>
    <row r="15" ht="25" customHeight="1" spans="1:5">
      <c r="A15" s="102" t="s">
        <v>130</v>
      </c>
      <c r="B15" s="75">
        <f>B17</f>
        <v>37.61</v>
      </c>
      <c r="C15" s="75">
        <f>C17</f>
        <v>37.61</v>
      </c>
      <c r="D15" s="88"/>
      <c r="E15" s="88"/>
    </row>
    <row r="16" ht="25" customHeight="1" spans="1:5">
      <c r="A16" s="102" t="s">
        <v>131</v>
      </c>
      <c r="B16" s="88">
        <f>B17</f>
        <v>37.61</v>
      </c>
      <c r="C16" s="88">
        <f>C17</f>
        <v>37.61</v>
      </c>
      <c r="D16" s="88"/>
      <c r="E16" s="88"/>
    </row>
    <row r="17" ht="25" customHeight="1" spans="1:5">
      <c r="A17" s="103" t="s">
        <v>132</v>
      </c>
      <c r="B17" s="88">
        <f>C17</f>
        <v>37.61</v>
      </c>
      <c r="C17" s="88">
        <f>27.75+9.86</f>
        <v>37.61</v>
      </c>
      <c r="D17" s="88"/>
      <c r="E17" s="88"/>
    </row>
    <row r="18" ht="25" customHeight="1" spans="1:5">
      <c r="A18" s="102" t="s">
        <v>133</v>
      </c>
      <c r="B18" s="75">
        <f>B19</f>
        <v>959.17</v>
      </c>
      <c r="C18" s="75">
        <f>C19</f>
        <v>549.17</v>
      </c>
      <c r="D18" s="75">
        <f>D19</f>
        <v>410</v>
      </c>
      <c r="E18" s="88"/>
    </row>
    <row r="19" ht="25" customHeight="1" spans="1:5">
      <c r="A19" s="102" t="s">
        <v>134</v>
      </c>
      <c r="B19" s="88">
        <f>B21</f>
        <v>959.17</v>
      </c>
      <c r="C19" s="88">
        <f>C21</f>
        <v>549.17</v>
      </c>
      <c r="D19" s="88">
        <f>D21</f>
        <v>410</v>
      </c>
      <c r="E19" s="88"/>
    </row>
    <row r="20" ht="25" customHeight="1" spans="1:5">
      <c r="A20" s="103" t="s">
        <v>135</v>
      </c>
      <c r="B20" s="88">
        <f>B21</f>
        <v>959.17</v>
      </c>
      <c r="C20" s="88">
        <f>C21</f>
        <v>549.17</v>
      </c>
      <c r="D20" s="88">
        <f>D21</f>
        <v>410</v>
      </c>
      <c r="E20" s="88"/>
    </row>
    <row r="21" ht="25" customHeight="1" spans="1:5">
      <c r="A21" s="103" t="s">
        <v>136</v>
      </c>
      <c r="B21" s="88">
        <f>C21+D21</f>
        <v>959.17</v>
      </c>
      <c r="C21" s="88">
        <f>542.59+0.37+0.07+6.14</f>
        <v>549.17</v>
      </c>
      <c r="D21" s="88">
        <v>410</v>
      </c>
      <c r="E21" s="88"/>
    </row>
    <row r="22" ht="25" customHeight="1" spans="1:5">
      <c r="A22" s="102" t="s">
        <v>137</v>
      </c>
      <c r="B22" s="75">
        <f>B24</f>
        <v>51.23</v>
      </c>
      <c r="C22" s="75">
        <f>C24</f>
        <v>51.23</v>
      </c>
      <c r="D22" s="88"/>
      <c r="E22" s="88"/>
    </row>
    <row r="23" ht="25" customHeight="1" spans="1:5">
      <c r="A23" s="102" t="s">
        <v>138</v>
      </c>
      <c r="B23" s="88">
        <f>B24</f>
        <v>51.23</v>
      </c>
      <c r="C23" s="88">
        <f>C24</f>
        <v>51.23</v>
      </c>
      <c r="D23" s="88"/>
      <c r="E23" s="88"/>
    </row>
    <row r="24" ht="25" customHeight="1" spans="1:5">
      <c r="A24" s="103" t="s">
        <v>139</v>
      </c>
      <c r="B24" s="88">
        <v>51.23</v>
      </c>
      <c r="C24" s="88">
        <v>51.23</v>
      </c>
      <c r="D24" s="88"/>
      <c r="E24" s="88"/>
    </row>
    <row r="25" ht="25" customHeight="1" spans="1:5">
      <c r="A25" s="66"/>
      <c r="B25" s="75"/>
      <c r="C25" s="75"/>
      <c r="D25" s="75"/>
      <c r="E25" s="75"/>
    </row>
    <row r="26" spans="1:5">
      <c r="A26" s="71" t="s">
        <v>140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18" sqref="C18"/>
    </sheetView>
  </sheetViews>
  <sheetFormatPr defaultColWidth="9" defaultRowHeight="13.5" outlineLevelCol="3"/>
  <cols>
    <col min="1" max="1" width="27" customWidth="1"/>
    <col min="2" max="2" width="11.5" customWidth="1"/>
    <col min="3" max="3" width="27.25" customWidth="1"/>
    <col min="4" max="4" width="11.875" customWidth="1"/>
  </cols>
  <sheetData>
    <row r="1" ht="20.25" spans="1:4">
      <c r="A1" s="49" t="s">
        <v>141</v>
      </c>
      <c r="B1" s="49"/>
      <c r="C1" s="49"/>
      <c r="D1" s="49"/>
    </row>
    <row r="2" spans="1:4">
      <c r="A2" s="50"/>
      <c r="B2" s="51"/>
      <c r="C2" s="51"/>
      <c r="D2" s="51" t="s">
        <v>43</v>
      </c>
    </row>
    <row r="3" ht="15" customHeight="1" spans="1:4">
      <c r="A3" s="59" t="s">
        <v>142</v>
      </c>
      <c r="B3" s="59"/>
      <c r="C3" s="59" t="s">
        <v>143</v>
      </c>
      <c r="D3" s="59"/>
    </row>
    <row r="4" spans="1:4">
      <c r="A4" s="59" t="s">
        <v>46</v>
      </c>
      <c r="B4" s="59" t="s">
        <v>47</v>
      </c>
      <c r="C4" s="59" t="s">
        <v>46</v>
      </c>
      <c r="D4" s="59" t="s">
        <v>144</v>
      </c>
    </row>
    <row r="5" spans="1:4">
      <c r="A5" s="94" t="s">
        <v>145</v>
      </c>
      <c r="B5" s="95">
        <f>B6</f>
        <v>1158</v>
      </c>
      <c r="C5" s="94" t="s">
        <v>146</v>
      </c>
      <c r="D5" s="95">
        <f>SUM(D6:D34)</f>
        <v>1158</v>
      </c>
    </row>
    <row r="6" spans="1:4">
      <c r="A6" s="94" t="s">
        <v>147</v>
      </c>
      <c r="B6" s="95">
        <f>D5</f>
        <v>1158</v>
      </c>
      <c r="C6" s="94" t="s">
        <v>148</v>
      </c>
      <c r="D6" s="68"/>
    </row>
    <row r="7" spans="1:4">
      <c r="A7" s="94" t="s">
        <v>149</v>
      </c>
      <c r="B7" s="96"/>
      <c r="C7" s="94" t="s">
        <v>150</v>
      </c>
      <c r="D7" s="68"/>
    </row>
    <row r="8" spans="1:4">
      <c r="A8" s="94" t="s">
        <v>151</v>
      </c>
      <c r="B8" s="68"/>
      <c r="C8" s="94" t="s">
        <v>152</v>
      </c>
      <c r="D8" s="68"/>
    </row>
    <row r="9" spans="1:4">
      <c r="A9" s="94"/>
      <c r="B9" s="97"/>
      <c r="C9" s="94" t="s">
        <v>153</v>
      </c>
      <c r="D9" s="68"/>
    </row>
    <row r="10" spans="1:4">
      <c r="A10" s="94"/>
      <c r="B10" s="97"/>
      <c r="C10" s="94" t="s">
        <v>154</v>
      </c>
      <c r="D10" s="68"/>
    </row>
    <row r="11" spans="1:4">
      <c r="A11" s="94"/>
      <c r="B11" s="97"/>
      <c r="C11" s="94" t="s">
        <v>155</v>
      </c>
      <c r="D11" s="68"/>
    </row>
    <row r="12" spans="1:4">
      <c r="A12" s="98"/>
      <c r="B12" s="99"/>
      <c r="C12" s="94" t="s">
        <v>156</v>
      </c>
      <c r="D12" s="68"/>
    </row>
    <row r="13" spans="1:4">
      <c r="A13" s="98"/>
      <c r="B13" s="99"/>
      <c r="C13" s="94" t="s">
        <v>157</v>
      </c>
      <c r="D13" s="68">
        <f>表三!B6</f>
        <v>109.8</v>
      </c>
    </row>
    <row r="14" spans="1:4">
      <c r="A14" s="98"/>
      <c r="B14" s="99"/>
      <c r="C14" s="94" t="s">
        <v>158</v>
      </c>
      <c r="D14" s="68"/>
    </row>
    <row r="15" spans="1:4">
      <c r="A15" s="98"/>
      <c r="B15" s="99"/>
      <c r="C15" s="94" t="s">
        <v>159</v>
      </c>
      <c r="D15" s="68">
        <f>表三!B15</f>
        <v>37.61</v>
      </c>
    </row>
    <row r="16" spans="1:4">
      <c r="A16" s="98"/>
      <c r="B16" s="99"/>
      <c r="C16" s="94" t="s">
        <v>160</v>
      </c>
      <c r="D16" s="68"/>
    </row>
    <row r="17" spans="1:4">
      <c r="A17" s="98"/>
      <c r="B17" s="99"/>
      <c r="C17" s="94" t="s">
        <v>161</v>
      </c>
      <c r="D17" s="68"/>
    </row>
    <row r="18" spans="1:4">
      <c r="A18" s="98"/>
      <c r="B18" s="99"/>
      <c r="C18" s="94" t="s">
        <v>162</v>
      </c>
      <c r="D18" s="68">
        <f>表一!D17</f>
        <v>959.36</v>
      </c>
    </row>
    <row r="19" spans="1:4">
      <c r="A19" s="98"/>
      <c r="B19" s="99"/>
      <c r="C19" s="94" t="s">
        <v>163</v>
      </c>
      <c r="D19" s="68"/>
    </row>
    <row r="20" spans="1:4">
      <c r="A20" s="98"/>
      <c r="B20" s="99"/>
      <c r="C20" s="94" t="s">
        <v>164</v>
      </c>
      <c r="D20" s="68"/>
    </row>
    <row r="21" spans="1:4">
      <c r="A21" s="98"/>
      <c r="B21" s="99"/>
      <c r="C21" s="94" t="s">
        <v>165</v>
      </c>
      <c r="D21" s="68"/>
    </row>
    <row r="22" spans="1:4">
      <c r="A22" s="98"/>
      <c r="B22" s="99"/>
      <c r="C22" s="94" t="s">
        <v>166</v>
      </c>
      <c r="D22" s="68"/>
    </row>
    <row r="23" spans="1:4">
      <c r="A23" s="98"/>
      <c r="B23" s="99"/>
      <c r="C23" s="94" t="s">
        <v>167</v>
      </c>
      <c r="D23" s="68"/>
    </row>
    <row r="24" spans="1:4">
      <c r="A24" s="98"/>
      <c r="B24" s="99"/>
      <c r="C24" s="94" t="s">
        <v>168</v>
      </c>
      <c r="D24" s="68"/>
    </row>
    <row r="25" spans="1:4">
      <c r="A25" s="98"/>
      <c r="B25" s="99"/>
      <c r="C25" s="94" t="s">
        <v>169</v>
      </c>
      <c r="D25" s="68">
        <f>表三!B22</f>
        <v>51.23</v>
      </c>
    </row>
    <row r="26" spans="1:4">
      <c r="A26" s="98"/>
      <c r="B26" s="99"/>
      <c r="C26" s="94" t="s">
        <v>170</v>
      </c>
      <c r="D26" s="68"/>
    </row>
    <row r="27" spans="1:4">
      <c r="A27" s="98"/>
      <c r="B27" s="99"/>
      <c r="C27" s="94" t="s">
        <v>171</v>
      </c>
      <c r="D27" s="68"/>
    </row>
    <row r="28" spans="1:4">
      <c r="A28" s="98"/>
      <c r="B28" s="99"/>
      <c r="C28" s="94" t="s">
        <v>172</v>
      </c>
      <c r="D28" s="68"/>
    </row>
    <row r="29" spans="1:4">
      <c r="A29" s="98"/>
      <c r="B29" s="99"/>
      <c r="C29" s="94" t="s">
        <v>173</v>
      </c>
      <c r="D29" s="68"/>
    </row>
    <row r="30" spans="1:4">
      <c r="A30" s="98"/>
      <c r="B30" s="99"/>
      <c r="C30" s="94" t="s">
        <v>174</v>
      </c>
      <c r="D30" s="68"/>
    </row>
    <row r="31" spans="1:4">
      <c r="A31" s="98"/>
      <c r="B31" s="99"/>
      <c r="C31" s="94" t="s">
        <v>175</v>
      </c>
      <c r="D31" s="68"/>
    </row>
    <row r="32" spans="1:4">
      <c r="A32" s="98"/>
      <c r="B32" s="99"/>
      <c r="C32" s="94" t="s">
        <v>176</v>
      </c>
      <c r="D32" s="68"/>
    </row>
    <row r="33" spans="1:4">
      <c r="A33" s="98"/>
      <c r="B33" s="99"/>
      <c r="C33" s="94" t="s">
        <v>177</v>
      </c>
      <c r="D33" s="68"/>
    </row>
    <row r="34" spans="1:4">
      <c r="A34" s="98"/>
      <c r="B34" s="99"/>
      <c r="C34" s="94" t="s">
        <v>178</v>
      </c>
      <c r="D34" s="68"/>
    </row>
    <row r="35" spans="1:4">
      <c r="A35" s="98"/>
      <c r="B35" s="99"/>
      <c r="C35" s="94"/>
      <c r="D35" s="68"/>
    </row>
    <row r="36" ht="18" customHeight="1" spans="1:4">
      <c r="A36" s="59" t="s">
        <v>179</v>
      </c>
      <c r="B36" s="100">
        <f>B5</f>
        <v>1158</v>
      </c>
      <c r="C36" s="59" t="s">
        <v>180</v>
      </c>
      <c r="D36" s="100">
        <f>D5</f>
        <v>1158</v>
      </c>
    </row>
    <row r="37" spans="1:4">
      <c r="A37" s="101" t="s">
        <v>113</v>
      </c>
    </row>
    <row r="38" spans="1:4">
      <c r="A38" s="72" t="s">
        <v>181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2" sqref="K12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9" t="s">
        <v>182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50"/>
      <c r="B2" s="51"/>
      <c r="C2" s="51"/>
      <c r="D2" s="51"/>
      <c r="E2" s="51"/>
      <c r="F2" s="51"/>
      <c r="G2" s="51"/>
      <c r="H2" s="51"/>
      <c r="I2" s="51"/>
      <c r="J2" s="51"/>
      <c r="K2" s="51" t="s">
        <v>43</v>
      </c>
    </row>
    <row r="3" ht="15" customHeight="1" spans="1:11">
      <c r="A3" s="59" t="s">
        <v>183</v>
      </c>
      <c r="B3" s="59" t="s">
        <v>184</v>
      </c>
      <c r="C3" s="59" t="s">
        <v>185</v>
      </c>
      <c r="D3" s="59"/>
      <c r="E3" s="59"/>
      <c r="F3" s="59" t="s">
        <v>186</v>
      </c>
      <c r="G3" s="59"/>
      <c r="H3" s="59"/>
      <c r="I3" s="59" t="s">
        <v>187</v>
      </c>
      <c r="J3" s="59"/>
      <c r="K3" s="59"/>
    </row>
    <row r="4" spans="1:11">
      <c r="A4" s="59"/>
      <c r="B4" s="59"/>
      <c r="C4" s="59" t="s">
        <v>144</v>
      </c>
      <c r="D4" s="59" t="s">
        <v>117</v>
      </c>
      <c r="E4" s="59" t="s">
        <v>118</v>
      </c>
      <c r="F4" s="59" t="s">
        <v>144</v>
      </c>
      <c r="G4" s="59" t="s">
        <v>117</v>
      </c>
      <c r="H4" s="59" t="s">
        <v>118</v>
      </c>
      <c r="I4" s="59" t="s">
        <v>144</v>
      </c>
      <c r="J4" s="59" t="s">
        <v>117</v>
      </c>
      <c r="K4" s="59" t="s">
        <v>118</v>
      </c>
    </row>
    <row r="5" spans="1:11">
      <c r="A5" s="91" t="s">
        <v>188</v>
      </c>
      <c r="B5" s="91">
        <v>1</v>
      </c>
      <c r="C5" s="91">
        <v>2</v>
      </c>
      <c r="D5" s="91">
        <v>3</v>
      </c>
      <c r="E5" s="91">
        <v>4</v>
      </c>
      <c r="F5" s="91">
        <v>5</v>
      </c>
      <c r="G5" s="91">
        <v>6</v>
      </c>
      <c r="H5" s="91">
        <v>7</v>
      </c>
      <c r="I5" s="91">
        <v>8</v>
      </c>
      <c r="J5" s="91">
        <v>9</v>
      </c>
      <c r="K5" s="92">
        <v>10</v>
      </c>
    </row>
    <row r="6" spans="1:11">
      <c r="A6" s="66" t="s">
        <v>120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>
      <c r="A7" s="88" t="s">
        <v>189</v>
      </c>
      <c r="B7" s="93">
        <f>C7+F7+I7</f>
        <v>1157.81</v>
      </c>
      <c r="C7" s="93">
        <f>D7+E7</f>
        <v>1157.81</v>
      </c>
      <c r="D7" s="80">
        <f>表三!C5</f>
        <v>747.81</v>
      </c>
      <c r="E7" s="80">
        <f>表三!D5</f>
        <v>410</v>
      </c>
      <c r="F7" s="80"/>
      <c r="G7" s="80"/>
      <c r="H7" s="80"/>
      <c r="I7" s="80"/>
      <c r="J7" s="80"/>
      <c r="K7" s="80"/>
    </row>
    <row r="8" spans="1:11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>
      <c r="A9" s="7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>
      <c r="A10" s="70"/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>
      <c r="A11" s="70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>
      <c r="A12" s="7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>
      <c r="A13" s="70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>
      <c r="A14" s="70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1">
      <c r="A15" s="70"/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1">
      <c r="A16" s="71" t="s">
        <v>140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3" workbookViewId="0">
      <selection activeCell="D22" sqref="D22"/>
    </sheetView>
  </sheetViews>
  <sheetFormatPr defaultColWidth="9" defaultRowHeight="13.5" outlineLevelCol="4"/>
  <cols>
    <col min="1" max="1" width="12.375" customWidth="1"/>
    <col min="2" max="2" width="26.875" customWidth="1"/>
    <col min="3" max="5" width="12" customWidth="1"/>
  </cols>
  <sheetData>
    <row r="1" ht="24" customHeight="1" spans="1:5">
      <c r="A1" s="73" t="s">
        <v>190</v>
      </c>
      <c r="B1" s="73"/>
      <c r="C1" s="73"/>
      <c r="D1" s="73"/>
      <c r="E1" s="73"/>
    </row>
    <row r="2" ht="21" customHeight="1" spans="1:5">
      <c r="A2" s="50"/>
      <c r="B2" s="51"/>
      <c r="C2" s="51"/>
      <c r="D2" s="51"/>
      <c r="E2" s="51" t="s">
        <v>43</v>
      </c>
    </row>
    <row r="3" ht="27" customHeight="1" spans="1:5">
      <c r="A3" s="59" t="s">
        <v>115</v>
      </c>
      <c r="B3" s="59"/>
      <c r="C3" s="59" t="s">
        <v>185</v>
      </c>
      <c r="D3" s="59"/>
      <c r="E3" s="59"/>
    </row>
    <row r="4" ht="27" customHeight="1" spans="1:5">
      <c r="A4" s="59" t="s">
        <v>191</v>
      </c>
      <c r="B4" s="59" t="s">
        <v>192</v>
      </c>
      <c r="C4" s="59" t="s">
        <v>144</v>
      </c>
      <c r="D4" s="59" t="s">
        <v>117</v>
      </c>
      <c r="E4" s="59" t="s">
        <v>118</v>
      </c>
    </row>
    <row r="5" ht="16" customHeight="1" spans="1:5">
      <c r="A5" s="59" t="s">
        <v>96</v>
      </c>
      <c r="B5" s="59" t="s">
        <v>96</v>
      </c>
      <c r="C5" s="59">
        <v>1</v>
      </c>
      <c r="D5" s="59">
        <v>2</v>
      </c>
      <c r="E5" s="59">
        <v>3</v>
      </c>
    </row>
    <row r="6" ht="27" customHeight="1" spans="1:5">
      <c r="A6" s="75" t="s">
        <v>193</v>
      </c>
      <c r="B6" s="75" t="s">
        <v>120</v>
      </c>
      <c r="C6" s="84">
        <f>表三!B5</f>
        <v>1157.81</v>
      </c>
      <c r="D6" s="85">
        <f>表三!C5</f>
        <v>747.81</v>
      </c>
      <c r="E6" s="85">
        <f>表三!D5</f>
        <v>410</v>
      </c>
    </row>
    <row r="7" ht="20" customHeight="1" spans="1:5">
      <c r="A7" s="86">
        <v>208</v>
      </c>
      <c r="B7" s="86" t="s">
        <v>194</v>
      </c>
      <c r="C7" s="75">
        <f>表三!B6</f>
        <v>109.8</v>
      </c>
      <c r="D7" s="75">
        <f>表三!C6</f>
        <v>109.8</v>
      </c>
      <c r="E7" s="75"/>
    </row>
    <row r="8" ht="20" customHeight="1" spans="1:5">
      <c r="A8" s="86" t="s">
        <v>195</v>
      </c>
      <c r="B8" s="86" t="s">
        <v>122</v>
      </c>
      <c r="C8" s="75">
        <f>表三!B7</f>
        <v>102.47</v>
      </c>
      <c r="D8" s="75">
        <f>表三!C7</f>
        <v>102.47</v>
      </c>
      <c r="E8" s="75"/>
    </row>
    <row r="9" ht="20" customHeight="1" spans="1:5">
      <c r="A9" s="87" t="s">
        <v>196</v>
      </c>
      <c r="B9" s="87" t="s">
        <v>123</v>
      </c>
      <c r="C9" s="88">
        <f>表三!B8</f>
        <v>68.31</v>
      </c>
      <c r="D9" s="88">
        <f>表三!C8</f>
        <v>68.31</v>
      </c>
      <c r="E9" s="88"/>
    </row>
    <row r="10" ht="20" customHeight="1" spans="1:5">
      <c r="A10" s="87" t="s">
        <v>197</v>
      </c>
      <c r="B10" s="87" t="s">
        <v>124</v>
      </c>
      <c r="C10" s="88">
        <f>表三!B9</f>
        <v>34.16</v>
      </c>
      <c r="D10" s="88">
        <f>表三!C9</f>
        <v>34.16</v>
      </c>
      <c r="E10" s="88"/>
    </row>
    <row r="11" ht="20" customHeight="1" spans="1:5">
      <c r="A11" s="86">
        <v>20899</v>
      </c>
      <c r="B11" s="86" t="s">
        <v>125</v>
      </c>
      <c r="C11" s="75">
        <f>表三!B10</f>
        <v>4.32</v>
      </c>
      <c r="D11" s="75">
        <f>表三!C10</f>
        <v>4.32</v>
      </c>
      <c r="E11" s="88"/>
    </row>
    <row r="12" ht="20" customHeight="1" spans="1:5">
      <c r="A12" s="87">
        <v>20899</v>
      </c>
      <c r="B12" s="87" t="s">
        <v>126</v>
      </c>
      <c r="C12" s="88">
        <f>表三!B11</f>
        <v>1.71</v>
      </c>
      <c r="D12" s="88">
        <f>表三!C11</f>
        <v>1.71</v>
      </c>
      <c r="E12" s="88"/>
    </row>
    <row r="13" ht="20" customHeight="1" spans="1:5">
      <c r="A13" s="87" t="s">
        <v>198</v>
      </c>
      <c r="B13" s="87" t="s">
        <v>127</v>
      </c>
      <c r="C13" s="88">
        <f>表三!B12</f>
        <v>2.61</v>
      </c>
      <c r="D13" s="88">
        <f>表三!C12</f>
        <v>2.61</v>
      </c>
      <c r="E13" s="88"/>
    </row>
    <row r="14" ht="20" customHeight="1" spans="1:5">
      <c r="A14" s="86" t="s">
        <v>199</v>
      </c>
      <c r="B14" s="86" t="s">
        <v>128</v>
      </c>
      <c r="C14" s="75">
        <f>表三!B13</f>
        <v>3.01</v>
      </c>
      <c r="D14" s="75">
        <f>表三!C13</f>
        <v>3.01</v>
      </c>
      <c r="E14" s="88"/>
    </row>
    <row r="15" ht="20" customHeight="1" spans="1:5">
      <c r="A15" s="87" t="s">
        <v>200</v>
      </c>
      <c r="B15" s="87" t="s">
        <v>129</v>
      </c>
      <c r="C15" s="88">
        <f>表三!B14</f>
        <v>3.01</v>
      </c>
      <c r="D15" s="88">
        <f>表三!C14</f>
        <v>3.01</v>
      </c>
      <c r="E15" s="88"/>
    </row>
    <row r="16" ht="20" customHeight="1" spans="1:5">
      <c r="A16" s="86" t="s">
        <v>201</v>
      </c>
      <c r="B16" s="86" t="s">
        <v>130</v>
      </c>
      <c r="C16" s="75">
        <f>表三!B15</f>
        <v>37.61</v>
      </c>
      <c r="D16" s="75">
        <f>表三!C15</f>
        <v>37.61</v>
      </c>
      <c r="E16" s="88"/>
    </row>
    <row r="17" ht="20" customHeight="1" spans="1:5">
      <c r="A17" s="86" t="s">
        <v>202</v>
      </c>
      <c r="B17" s="86" t="s">
        <v>131</v>
      </c>
      <c r="C17" s="75">
        <f>表三!B16</f>
        <v>37.61</v>
      </c>
      <c r="D17" s="75">
        <f>表三!C16</f>
        <v>37.61</v>
      </c>
      <c r="E17" s="88"/>
    </row>
    <row r="18" ht="20" customHeight="1" spans="1:5">
      <c r="A18" s="87" t="s">
        <v>203</v>
      </c>
      <c r="B18" s="87" t="s">
        <v>132</v>
      </c>
      <c r="C18" s="88">
        <f>表三!B17</f>
        <v>37.61</v>
      </c>
      <c r="D18" s="88">
        <f>表三!C17</f>
        <v>37.61</v>
      </c>
      <c r="E18" s="88"/>
    </row>
    <row r="19" ht="20" customHeight="1" spans="1:5">
      <c r="A19" s="86" t="s">
        <v>204</v>
      </c>
      <c r="B19" s="86" t="s">
        <v>133</v>
      </c>
      <c r="C19" s="75">
        <f>表三!B18</f>
        <v>959.17</v>
      </c>
      <c r="D19" s="75">
        <f>D20</f>
        <v>549.54</v>
      </c>
      <c r="E19" s="85">
        <f>表三!D18</f>
        <v>410</v>
      </c>
    </row>
    <row r="20" ht="20" customHeight="1" spans="1:5">
      <c r="A20" s="86">
        <v>21302</v>
      </c>
      <c r="B20" s="86" t="s">
        <v>134</v>
      </c>
      <c r="C20" s="75">
        <f>表三!B19</f>
        <v>959.17</v>
      </c>
      <c r="D20" s="75">
        <f>D21</f>
        <v>549.54</v>
      </c>
      <c r="E20" s="85">
        <f>表三!D19</f>
        <v>410</v>
      </c>
    </row>
    <row r="21" ht="20" customHeight="1" spans="1:5">
      <c r="A21" s="87">
        <v>2130301</v>
      </c>
      <c r="B21" s="87" t="s">
        <v>135</v>
      </c>
      <c r="C21" s="88">
        <f>表三!B20</f>
        <v>959.17</v>
      </c>
      <c r="D21" s="88">
        <f>D22</f>
        <v>549.54</v>
      </c>
      <c r="E21" s="89">
        <f>表三!D20</f>
        <v>410</v>
      </c>
    </row>
    <row r="22" ht="20" customHeight="1" spans="1:5">
      <c r="A22" s="87">
        <v>2130302</v>
      </c>
      <c r="B22" s="87" t="s">
        <v>136</v>
      </c>
      <c r="C22" s="88">
        <f>表三!B21</f>
        <v>959.17</v>
      </c>
      <c r="D22" s="88">
        <f>表三!C21+0.37</f>
        <v>549.54</v>
      </c>
      <c r="E22" s="89">
        <f>表三!D21</f>
        <v>410</v>
      </c>
    </row>
    <row r="23" ht="20" customHeight="1" spans="1:5">
      <c r="A23" s="86" t="s">
        <v>205</v>
      </c>
      <c r="B23" s="86" t="s">
        <v>137</v>
      </c>
      <c r="C23" s="75">
        <f>表三!B22</f>
        <v>51.23</v>
      </c>
      <c r="D23" s="75">
        <f>表三!C22</f>
        <v>51.23</v>
      </c>
      <c r="E23" s="88"/>
    </row>
    <row r="24" ht="20" customHeight="1" spans="1:5">
      <c r="A24" s="86" t="s">
        <v>206</v>
      </c>
      <c r="B24" s="86" t="s">
        <v>138</v>
      </c>
      <c r="C24" s="75">
        <f>表三!B23</f>
        <v>51.23</v>
      </c>
      <c r="D24" s="75">
        <f>表三!C23</f>
        <v>51.23</v>
      </c>
      <c r="E24" s="88"/>
    </row>
    <row r="25" ht="20" customHeight="1" spans="1:5">
      <c r="A25" s="87" t="s">
        <v>207</v>
      </c>
      <c r="B25" s="87" t="s">
        <v>139</v>
      </c>
      <c r="C25" s="88">
        <f>表三!B24</f>
        <v>51.23</v>
      </c>
      <c r="D25" s="88">
        <f>表三!C24</f>
        <v>51.23</v>
      </c>
      <c r="E25" s="88"/>
    </row>
    <row r="26" ht="20" customHeight="1" spans="1:5">
      <c r="A26" s="87"/>
      <c r="B26" s="87"/>
      <c r="C26" s="88"/>
      <c r="D26" s="88"/>
      <c r="E26" s="88"/>
    </row>
    <row r="27" ht="18" customHeight="1" spans="1:5">
      <c r="A27" s="90"/>
      <c r="B27" s="90"/>
      <c r="C27" s="80"/>
      <c r="D27" s="80"/>
      <c r="E27" s="80"/>
    </row>
    <row r="28" ht="25" customHeight="1" spans="1:5">
      <c r="A28" s="71" t="s">
        <v>140</v>
      </c>
    </row>
    <row r="29" spans="1:5">
      <c r="A29" s="72" t="s">
        <v>181</v>
      </c>
    </row>
    <row r="30" spans="1:5">
      <c r="A30" s="72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topLeftCell="A3" workbookViewId="0">
      <selection activeCell="D31" sqref="D31"/>
    </sheetView>
  </sheetViews>
  <sheetFormatPr defaultColWidth="9" defaultRowHeight="13.5" outlineLevelCol="4"/>
  <cols>
    <col min="1" max="1" width="10.25" customWidth="1"/>
    <col min="2" max="2" width="23.5" customWidth="1"/>
    <col min="3" max="3" width="14.5" customWidth="1"/>
    <col min="4" max="4" width="11.5" customWidth="1"/>
    <col min="5" max="5" width="13.25" customWidth="1"/>
  </cols>
  <sheetData>
    <row r="1" ht="20.25" spans="1:5">
      <c r="A1" s="73" t="s">
        <v>208</v>
      </c>
      <c r="B1" s="73"/>
      <c r="C1" s="73"/>
      <c r="D1" s="73"/>
      <c r="E1" s="73"/>
    </row>
    <row r="2" spans="1:5">
      <c r="A2" s="50"/>
      <c r="B2" s="51"/>
      <c r="C2" s="51"/>
      <c r="D2" s="51"/>
      <c r="E2" s="74" t="s">
        <v>43</v>
      </c>
    </row>
    <row r="3" ht="21" customHeight="1" spans="1:5">
      <c r="A3" s="59" t="s">
        <v>209</v>
      </c>
      <c r="B3" s="59"/>
      <c r="C3" s="59" t="s">
        <v>210</v>
      </c>
      <c r="D3" s="59"/>
      <c r="E3" s="59"/>
    </row>
    <row r="4" ht="21" customHeight="1" spans="1:5">
      <c r="A4" s="59" t="s">
        <v>191</v>
      </c>
      <c r="B4" s="59" t="s">
        <v>192</v>
      </c>
      <c r="C4" s="59" t="s">
        <v>144</v>
      </c>
      <c r="D4" s="59" t="s">
        <v>211</v>
      </c>
      <c r="E4" s="59" t="s">
        <v>212</v>
      </c>
    </row>
    <row r="5" spans="1:5">
      <c r="A5" s="59" t="s">
        <v>96</v>
      </c>
      <c r="B5" s="59" t="s">
        <v>96</v>
      </c>
      <c r="C5" s="59">
        <v>1</v>
      </c>
      <c r="D5" s="59">
        <v>2</v>
      </c>
      <c r="E5" s="59">
        <v>3</v>
      </c>
    </row>
    <row r="6" ht="21" customHeight="1" spans="1:5">
      <c r="A6" s="66" t="s">
        <v>193</v>
      </c>
      <c r="B6" s="75" t="s">
        <v>120</v>
      </c>
      <c r="C6" s="76">
        <f>D6+E6</f>
        <v>747.81</v>
      </c>
      <c r="D6" s="76">
        <f>D7+D17+D21</f>
        <v>703.63</v>
      </c>
      <c r="E6" s="76">
        <f>E7+E21</f>
        <v>44.18</v>
      </c>
    </row>
    <row r="7" ht="20" customHeight="1" spans="1:5">
      <c r="A7" s="77" t="s">
        <v>213</v>
      </c>
      <c r="B7" s="77" t="s">
        <v>214</v>
      </c>
      <c r="C7" s="78">
        <f>SUM(C8:C16)</f>
        <v>694.48</v>
      </c>
      <c r="D7" s="78">
        <f>SUM(D8:D16)+6.14</f>
        <v>700.62</v>
      </c>
      <c r="E7" s="76"/>
    </row>
    <row r="8" ht="15" customHeight="1" spans="1:5">
      <c r="A8" s="79" t="s">
        <v>215</v>
      </c>
      <c r="B8" s="79" t="s">
        <v>216</v>
      </c>
      <c r="C8" s="80">
        <f t="shared" ref="C8:C16" si="0">D8+E8</f>
        <v>68.31</v>
      </c>
      <c r="D8" s="80">
        <f>表六!C9</f>
        <v>68.31</v>
      </c>
      <c r="E8" s="80"/>
    </row>
    <row r="9" spans="1:5">
      <c r="A9" s="79" t="s">
        <v>217</v>
      </c>
      <c r="B9" s="79" t="s">
        <v>218</v>
      </c>
      <c r="C9" s="80">
        <f t="shared" si="0"/>
        <v>34.16</v>
      </c>
      <c r="D9" s="80">
        <f>表六!C10</f>
        <v>34.16</v>
      </c>
      <c r="E9" s="80"/>
    </row>
    <row r="10" spans="1:5">
      <c r="A10" s="79" t="s">
        <v>219</v>
      </c>
      <c r="B10" s="79" t="s">
        <v>220</v>
      </c>
      <c r="C10" s="80">
        <f t="shared" si="0"/>
        <v>4.32</v>
      </c>
      <c r="D10" s="80">
        <f>1.71+2.61</f>
        <v>4.32</v>
      </c>
      <c r="E10" s="80"/>
    </row>
    <row r="11" spans="1:5">
      <c r="A11" s="79" t="s">
        <v>221</v>
      </c>
      <c r="B11" s="79" t="s">
        <v>222</v>
      </c>
      <c r="C11" s="80">
        <f t="shared" si="0"/>
        <v>27.75</v>
      </c>
      <c r="D11" s="80">
        <v>27.75</v>
      </c>
      <c r="E11" s="80"/>
    </row>
    <row r="12" spans="1:5">
      <c r="A12" s="79" t="s">
        <v>223</v>
      </c>
      <c r="B12" s="79" t="s">
        <v>224</v>
      </c>
      <c r="C12" s="80">
        <f t="shared" si="0"/>
        <v>9.86</v>
      </c>
      <c r="D12" s="80">
        <v>9.86</v>
      </c>
      <c r="E12" s="80"/>
    </row>
    <row r="13" spans="1:5">
      <c r="A13" s="79" t="s">
        <v>225</v>
      </c>
      <c r="B13" s="79" t="s">
        <v>226</v>
      </c>
      <c r="C13" s="80">
        <f t="shared" si="0"/>
        <v>44.23</v>
      </c>
      <c r="D13" s="80">
        <f>17.83+26.4</f>
        <v>44.23</v>
      </c>
      <c r="E13" s="80"/>
    </row>
    <row r="14" spans="1:5">
      <c r="A14" s="79" t="s">
        <v>227</v>
      </c>
      <c r="B14" s="79" t="s">
        <v>228</v>
      </c>
      <c r="C14" s="80">
        <f t="shared" si="0"/>
        <v>229.31</v>
      </c>
      <c r="D14" s="80">
        <f>195.22+34.09</f>
        <v>229.31</v>
      </c>
      <c r="E14" s="80"/>
    </row>
    <row r="15" spans="1:5">
      <c r="A15" s="79" t="s">
        <v>229</v>
      </c>
      <c r="B15" s="79" t="s">
        <v>230</v>
      </c>
      <c r="C15" s="80">
        <f t="shared" si="0"/>
        <v>225.31</v>
      </c>
      <c r="D15" s="80">
        <v>225.31</v>
      </c>
      <c r="E15" s="80"/>
    </row>
    <row r="16" spans="1:5">
      <c r="A16" s="79" t="s">
        <v>231</v>
      </c>
      <c r="B16" s="79" t="s">
        <v>139</v>
      </c>
      <c r="C16" s="80">
        <f t="shared" ref="C16:C39" si="1">D16+E16</f>
        <v>51.23</v>
      </c>
      <c r="D16" s="81">
        <v>51.23</v>
      </c>
      <c r="E16" s="80"/>
    </row>
    <row r="17" ht="21" customHeight="1" spans="1:5">
      <c r="A17" s="77" t="s">
        <v>232</v>
      </c>
      <c r="B17" s="77" t="s">
        <v>233</v>
      </c>
      <c r="C17" s="76">
        <f t="shared" si="1"/>
        <v>3.01</v>
      </c>
      <c r="D17" s="76">
        <f>D18+D20</f>
        <v>3.01</v>
      </c>
      <c r="E17" s="82"/>
    </row>
    <row r="18" spans="1:5">
      <c r="A18" s="79" t="s">
        <v>234</v>
      </c>
      <c r="B18" s="79" t="s">
        <v>235</v>
      </c>
      <c r="C18" s="80">
        <f t="shared" si="1"/>
        <v>3.01</v>
      </c>
      <c r="D18" s="80">
        <v>3.01</v>
      </c>
      <c r="E18" s="80"/>
    </row>
    <row r="19" spans="1:5">
      <c r="A19" s="79" t="s">
        <v>236</v>
      </c>
      <c r="B19" s="79" t="s">
        <v>237</v>
      </c>
      <c r="C19" s="80">
        <f t="shared" si="1"/>
        <v>0</v>
      </c>
      <c r="D19" s="80"/>
      <c r="E19" s="80"/>
    </row>
    <row r="20" spans="1:5">
      <c r="A20" s="70">
        <v>30399</v>
      </c>
      <c r="B20" s="79" t="s">
        <v>238</v>
      </c>
      <c r="C20" s="80">
        <f t="shared" si="1"/>
        <v>0</v>
      </c>
      <c r="D20" s="80"/>
      <c r="E20" s="80"/>
    </row>
    <row r="21" ht="23" customHeight="1" spans="1:5">
      <c r="A21" s="77" t="s">
        <v>239</v>
      </c>
      <c r="B21" s="77" t="s">
        <v>240</v>
      </c>
      <c r="C21" s="76">
        <f t="shared" si="1"/>
        <v>44.18</v>
      </c>
      <c r="D21" s="76">
        <f>SUM(D22:D38)</f>
        <v>0</v>
      </c>
      <c r="E21" s="76">
        <f>SUM(E22:E38)</f>
        <v>44.18</v>
      </c>
    </row>
    <row r="22" spans="1:5">
      <c r="A22" s="79" t="s">
        <v>241</v>
      </c>
      <c r="B22" s="79" t="s">
        <v>242</v>
      </c>
      <c r="C22" s="80">
        <f t="shared" si="1"/>
        <v>8.62</v>
      </c>
      <c r="D22" s="80"/>
      <c r="E22" s="80">
        <v>8.62</v>
      </c>
    </row>
    <row r="23" spans="1:5">
      <c r="A23" s="79" t="s">
        <v>243</v>
      </c>
      <c r="B23" s="79" t="s">
        <v>244</v>
      </c>
      <c r="C23" s="80">
        <f t="shared" si="1"/>
        <v>0.3</v>
      </c>
      <c r="D23" s="80"/>
      <c r="E23" s="80">
        <v>0.3</v>
      </c>
    </row>
    <row r="24" spans="1:5">
      <c r="A24" s="79" t="s">
        <v>245</v>
      </c>
      <c r="B24" s="79" t="s">
        <v>246</v>
      </c>
      <c r="C24" s="80">
        <f t="shared" si="1"/>
        <v>1</v>
      </c>
      <c r="D24" s="80"/>
      <c r="E24" s="80">
        <v>1</v>
      </c>
    </row>
    <row r="25" spans="1:5">
      <c r="A25" s="79" t="s">
        <v>247</v>
      </c>
      <c r="B25" s="79" t="s">
        <v>248</v>
      </c>
      <c r="C25" s="80">
        <f t="shared" si="1"/>
        <v>1.3</v>
      </c>
      <c r="D25" s="80"/>
      <c r="E25" s="80">
        <v>1.3</v>
      </c>
    </row>
    <row r="26" spans="1:5">
      <c r="A26" s="79" t="s">
        <v>249</v>
      </c>
      <c r="B26" s="79" t="s">
        <v>250</v>
      </c>
      <c r="C26" s="80">
        <f t="shared" si="1"/>
        <v>1.5</v>
      </c>
      <c r="D26" s="80"/>
      <c r="E26" s="80">
        <v>1.5</v>
      </c>
    </row>
    <row r="27" spans="1:5">
      <c r="A27" s="79" t="s">
        <v>251</v>
      </c>
      <c r="B27" s="79" t="s">
        <v>252</v>
      </c>
      <c r="C27" s="80">
        <f t="shared" si="1"/>
        <v>0.8</v>
      </c>
      <c r="D27" s="80"/>
      <c r="E27" s="80">
        <v>0.8</v>
      </c>
    </row>
    <row r="28" spans="1:5">
      <c r="A28" s="79">
        <v>30203</v>
      </c>
      <c r="B28" s="79" t="s">
        <v>253</v>
      </c>
      <c r="C28" s="80">
        <f t="shared" si="1"/>
        <v>0</v>
      </c>
      <c r="D28" s="80"/>
      <c r="E28" s="80"/>
    </row>
    <row r="29" spans="1:5">
      <c r="A29" s="79" t="s">
        <v>254</v>
      </c>
      <c r="B29" s="79" t="s">
        <v>255</v>
      </c>
      <c r="C29" s="80">
        <f t="shared" si="1"/>
        <v>7.7</v>
      </c>
      <c r="D29" s="80"/>
      <c r="E29" s="80">
        <v>7.7</v>
      </c>
    </row>
    <row r="30" spans="1:5">
      <c r="A30" s="79" t="s">
        <v>256</v>
      </c>
      <c r="B30" s="79" t="s">
        <v>257</v>
      </c>
      <c r="C30" s="80">
        <f t="shared" si="1"/>
        <v>4.12</v>
      </c>
      <c r="D30" s="80"/>
      <c r="E30" s="81">
        <v>4.12</v>
      </c>
    </row>
    <row r="31" spans="1:5">
      <c r="A31" s="79" t="s">
        <v>258</v>
      </c>
      <c r="B31" s="79" t="s">
        <v>259</v>
      </c>
      <c r="C31" s="80">
        <f t="shared" si="1"/>
        <v>0</v>
      </c>
      <c r="D31" s="80"/>
      <c r="E31" s="81"/>
    </row>
    <row r="32" spans="1:5">
      <c r="A32" s="79" t="s">
        <v>260</v>
      </c>
      <c r="B32" s="79" t="s">
        <v>261</v>
      </c>
      <c r="C32" s="80">
        <f t="shared" si="1"/>
        <v>0.48</v>
      </c>
      <c r="D32" s="80"/>
      <c r="E32" s="81">
        <v>0.48</v>
      </c>
    </row>
    <row r="33" spans="1:5">
      <c r="A33" s="79" t="s">
        <v>262</v>
      </c>
      <c r="B33" s="79" t="s">
        <v>263</v>
      </c>
      <c r="C33" s="80">
        <f t="shared" si="1"/>
        <v>1.9</v>
      </c>
      <c r="D33" s="80"/>
      <c r="E33" s="81">
        <v>1.9</v>
      </c>
    </row>
    <row r="34" spans="1:5">
      <c r="A34" s="79" t="s">
        <v>264</v>
      </c>
      <c r="B34" s="79" t="s">
        <v>265</v>
      </c>
      <c r="C34" s="80">
        <f t="shared" si="1"/>
        <v>4.91</v>
      </c>
      <c r="D34" s="80"/>
      <c r="E34" s="81">
        <v>4.91</v>
      </c>
    </row>
    <row r="35" spans="1:5">
      <c r="A35" s="79" t="s">
        <v>266</v>
      </c>
      <c r="B35" s="79" t="s">
        <v>267</v>
      </c>
      <c r="C35" s="80">
        <f t="shared" si="1"/>
        <v>3.07</v>
      </c>
      <c r="D35" s="80"/>
      <c r="E35" s="81">
        <v>3.07</v>
      </c>
    </row>
    <row r="36" spans="1:5">
      <c r="A36" s="79">
        <v>30299</v>
      </c>
      <c r="B36" s="79" t="s">
        <v>268</v>
      </c>
      <c r="C36" s="80">
        <f t="shared" si="1"/>
        <v>1</v>
      </c>
      <c r="D36" s="80"/>
      <c r="E36" s="81">
        <v>1</v>
      </c>
    </row>
    <row r="37" spans="1:5">
      <c r="A37" s="79" t="s">
        <v>269</v>
      </c>
      <c r="B37" s="79" t="s">
        <v>270</v>
      </c>
      <c r="C37" s="80">
        <f t="shared" si="1"/>
        <v>6.28</v>
      </c>
      <c r="D37" s="80"/>
      <c r="E37" s="81">
        <f>5.28+1</f>
        <v>6.28</v>
      </c>
    </row>
    <row r="38" spans="1:5">
      <c r="A38" s="70">
        <v>30209</v>
      </c>
      <c r="B38" s="70" t="s">
        <v>271</v>
      </c>
      <c r="C38" s="80">
        <f t="shared" si="1"/>
        <v>1.2</v>
      </c>
      <c r="D38" s="80"/>
      <c r="E38" s="80">
        <v>1.2</v>
      </c>
    </row>
    <row r="39" spans="1:5">
      <c r="A39" s="66"/>
      <c r="B39" s="66"/>
      <c r="C39" s="80">
        <f t="shared" si="1"/>
        <v>0</v>
      </c>
      <c r="D39" s="83"/>
      <c r="E39" s="83"/>
    </row>
    <row r="40" spans="1:5">
      <c r="A40" s="71" t="s">
        <v>140</v>
      </c>
    </row>
    <row r="41" spans="1:5">
      <c r="A41" s="72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13" sqref="B13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9" t="s">
        <v>272</v>
      </c>
      <c r="B1" s="49"/>
      <c r="C1" s="49"/>
      <c r="D1" s="49"/>
      <c r="E1" s="49"/>
      <c r="F1" s="49"/>
      <c r="G1" s="49"/>
      <c r="H1" s="49"/>
    </row>
    <row r="2" spans="1:8">
      <c r="A2" s="50"/>
      <c r="B2" s="51"/>
      <c r="C2" s="51"/>
      <c r="D2" s="51"/>
      <c r="E2" s="51"/>
      <c r="F2" s="51"/>
      <c r="G2" s="51"/>
      <c r="H2" s="51" t="s">
        <v>43</v>
      </c>
    </row>
    <row r="3" ht="15" customHeight="1" spans="1:8">
      <c r="A3" s="59" t="s">
        <v>183</v>
      </c>
      <c r="B3" s="54" t="s">
        <v>273</v>
      </c>
      <c r="C3" s="54"/>
      <c r="D3" s="54"/>
      <c r="E3" s="54"/>
      <c r="F3" s="54"/>
      <c r="G3" s="54" t="s">
        <v>274</v>
      </c>
      <c r="H3" s="54" t="s">
        <v>275</v>
      </c>
    </row>
    <row r="4" ht="15" customHeight="1" spans="1:8">
      <c r="A4" s="59"/>
      <c r="B4" s="54" t="s">
        <v>144</v>
      </c>
      <c r="C4" s="54" t="s">
        <v>276</v>
      </c>
      <c r="D4" s="54" t="s">
        <v>277</v>
      </c>
      <c r="E4" s="54" t="s">
        <v>278</v>
      </c>
      <c r="F4" s="54"/>
      <c r="G4" s="54"/>
      <c r="H4" s="54"/>
    </row>
    <row r="5" spans="1:8">
      <c r="A5" s="59"/>
      <c r="B5" s="54"/>
      <c r="C5" s="54"/>
      <c r="D5" s="54"/>
      <c r="E5" s="54" t="s">
        <v>279</v>
      </c>
      <c r="F5" s="54" t="s">
        <v>280</v>
      </c>
      <c r="G5" s="54"/>
      <c r="H5" s="54"/>
    </row>
    <row r="6" spans="1:8">
      <c r="A6" s="54" t="s">
        <v>96</v>
      </c>
      <c r="B6" s="54">
        <v>1</v>
      </c>
      <c r="C6" s="54">
        <v>2</v>
      </c>
      <c r="D6" s="54">
        <v>3</v>
      </c>
      <c r="E6" s="54">
        <v>4</v>
      </c>
      <c r="F6" s="54">
        <v>5</v>
      </c>
      <c r="G6" s="54">
        <v>6</v>
      </c>
      <c r="H6" s="54">
        <v>7</v>
      </c>
    </row>
    <row r="7" spans="1:8">
      <c r="A7" s="66" t="s">
        <v>120</v>
      </c>
      <c r="B7" s="67">
        <f>B8</f>
        <v>0.48</v>
      </c>
      <c r="C7" s="67"/>
      <c r="D7" s="67">
        <f>D8</f>
        <v>0.48</v>
      </c>
      <c r="E7" s="68"/>
      <c r="F7" s="68"/>
      <c r="G7" s="68"/>
      <c r="H7" s="68"/>
    </row>
    <row r="8" spans="1:8">
      <c r="A8" s="69" t="s">
        <v>189</v>
      </c>
      <c r="B8" s="68">
        <v>0.48</v>
      </c>
      <c r="C8" s="68"/>
      <c r="D8" s="68">
        <v>0.48</v>
      </c>
      <c r="E8" s="68"/>
      <c r="F8" s="68"/>
      <c r="G8" s="68"/>
      <c r="H8" s="68"/>
    </row>
    <row r="9" spans="1:8">
      <c r="A9" s="70"/>
      <c r="B9" s="68"/>
      <c r="C9" s="68"/>
      <c r="D9" s="68"/>
      <c r="E9" s="68"/>
      <c r="F9" s="68"/>
      <c r="G9" s="68"/>
      <c r="H9" s="68"/>
    </row>
    <row r="10" spans="1:8">
      <c r="A10" s="70"/>
      <c r="B10" s="68"/>
      <c r="C10" s="68"/>
      <c r="D10" s="68"/>
      <c r="E10" s="68"/>
      <c r="F10" s="68"/>
      <c r="G10" s="68"/>
      <c r="H10" s="68"/>
    </row>
    <row r="11" spans="1:8">
      <c r="A11" s="70"/>
      <c r="B11" s="68"/>
      <c r="C11" s="68"/>
      <c r="D11" s="68"/>
      <c r="E11" s="68"/>
      <c r="F11" s="68"/>
      <c r="G11" s="68"/>
      <c r="H11" s="68"/>
    </row>
    <row r="12" spans="1:8">
      <c r="A12" s="70"/>
      <c r="B12" s="68"/>
      <c r="C12" s="68"/>
      <c r="D12" s="68"/>
      <c r="E12" s="68"/>
      <c r="F12" s="68"/>
      <c r="G12" s="68"/>
      <c r="H12" s="68"/>
    </row>
    <row r="13" spans="1:8">
      <c r="A13" s="70"/>
      <c r="B13" s="68"/>
      <c r="C13" s="68"/>
      <c r="D13" s="68"/>
      <c r="E13" s="68"/>
      <c r="F13" s="68"/>
      <c r="G13" s="68"/>
      <c r="H13" s="68"/>
    </row>
    <row r="14" spans="1:8">
      <c r="A14" s="70"/>
      <c r="B14" s="68"/>
      <c r="C14" s="68"/>
      <c r="D14" s="68"/>
      <c r="E14" s="68"/>
      <c r="F14" s="68"/>
      <c r="G14" s="68"/>
      <c r="H14" s="68"/>
    </row>
    <row r="15" spans="1:8">
      <c r="A15" s="70"/>
      <c r="B15" s="68"/>
      <c r="C15" s="68"/>
      <c r="D15" s="68"/>
      <c r="E15" s="68"/>
      <c r="F15" s="68"/>
      <c r="G15" s="68"/>
      <c r="H15" s="68"/>
    </row>
    <row r="16" spans="1:8">
      <c r="A16" s="70"/>
      <c r="B16" s="68"/>
      <c r="C16" s="68"/>
      <c r="D16" s="68"/>
      <c r="E16" s="68"/>
      <c r="F16" s="68"/>
      <c r="G16" s="68"/>
      <c r="H16" s="68"/>
    </row>
    <row r="17" spans="1:1">
      <c r="A17" s="71" t="s">
        <v>140</v>
      </c>
    </row>
    <row r="18" spans="1:1">
      <c r="A18" s="72" t="s">
        <v>181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南来北往</cp:lastModifiedBy>
  <dcterms:created xsi:type="dcterms:W3CDTF">2023-04-13T07:17:00Z</dcterms:created>
  <cp:lastPrinted>2024-02-02T01:31:00Z</cp:lastPrinted>
  <dcterms:modified xsi:type="dcterms:W3CDTF">2026-03-09T08:54:05Z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