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2"/>
  </bookViews>
  <sheets>
    <sheet name="表一" sheetId="4" r:id="rId1"/>
    <sheet name="表二" sheetId="5" r:id="rId2"/>
    <sheet name="表三" sheetId="6" r:id="rId3"/>
    <sheet name="表四" sheetId="7" r:id="rId4"/>
    <sheet name="表六" sheetId="9" r:id="rId5"/>
    <sheet name="表五" sheetId="8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<sst xmlns="http://schemas.openxmlformats.org/spreadsheetml/2006/main" count="504" uniqueCount="373">
  <si>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</si>
  <si>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</si>
  <si>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</si>
  <si>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</si>
  <si>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</si>
  <si>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</si>
  <si>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</si>
  <si>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</si>
  <si>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</si>
  <si>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</si>
  <si>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</si>
  <si>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</si>
  <si>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</si>
  <si>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</si>
  <si>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</si>
  <si>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</si>
  <si>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</si>
  <si>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</si>
  <si>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</si>
  <si>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</si>
  <si>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</si>
  <si>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</si>
  <si>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</si>
  <si>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</si>
  <si>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</si>
  <si>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</si>
  <si>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</si>
  <si>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</si>
  <si>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</si>
  <si>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</si>
  <si>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</si>
  <si>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</si>
  <si>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</si>
  <si>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</si>
  <si>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</si>
  <si>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</si>
  <si>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</si>
  <si>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</si>
  <si>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</si>
  <si>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</si>
  <si>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</si>
  <si>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</si>
  <si>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</si>
  <si>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</si>
  <si>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</si>
  <si>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</si>
  <si>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</si>
  <si>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</si>
  <si>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</si>
  <si>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</si>
  <si>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</si>
  <si>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</si>
  <si>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</si>
  <si>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</si>
  <si>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</si>
  <si>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</si>
  <si>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</si>
  <si>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</si>
  <si>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</si>
  <si>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</si>
  <si>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</si>
  <si>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</si>
  <si>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</si>
  <si>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</si>
  <si>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</si>
  <si>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</si>
  <si>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</si>
  <si>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</si>
  <si>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</si>
  <si>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</si>
  <si>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</si>
  <si>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</si>
  <si>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</si>
  <si>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</si>
  <si>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</si>
  <si>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</si>
  <si>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</si>
  <si>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</si>
  <si>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合计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</si>
  <si>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</si>
  <si>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</si>
  <si>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</si>
  <si>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</si>
  <si>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</si>
  <si>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</si>
  <si>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</si>
  <si>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</si>
  <si>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</si>
  <si>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</si>
  <si>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</si>
  <si>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农业农村</t>
  </si>
  <si>
    <t>行政运行</t>
  </si>
  <si>
    <t>一般行政管理事务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</si>
  <si>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</si>
  <si>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</si>
  <si>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</si>
  <si>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</si>
  <si>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</si>
  <si>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</si>
  <si>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</si>
  <si>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</si>
  <si>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</si>
  <si>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</si>
  <si>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</si>
  <si>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</si>
  <si>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</si>
  <si>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</si>
  <si>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</si>
  <si>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</si>
  <si>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</si>
  <si>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</si>
  <si>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</si>
  <si>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</si>
  <si>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</si>
  <si>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</si>
  <si>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</si>
  <si>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</si>
  <si>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</si>
  <si>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</si>
  <si>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</si>
  <si>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</si>
  <si>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</si>
  <si>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</si>
  <si>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</si>
  <si>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</si>
  <si>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</si>
  <si>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</si>
  <si>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</si>
  <si>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</si>
  <si>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</si>
  <si>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</si>
  <si>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</si>
  <si>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</si>
  <si>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</si>
  <si>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</si>
  <si>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</si>
  <si>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</si>
  <si>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</si>
  <si>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</si>
  <si>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</si>
  <si>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</si>
  <si>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</si>
  <si>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>208</t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</si>
  <si>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</si>
  <si>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</si>
  <si>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</si>
  <si>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</si>
  <si>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</si>
  <si>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</si>
  <si>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</si>
  <si>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</si>
  <si>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</si>
  <si>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</si>
  <si>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213</t>
  </si>
  <si>
    <t>21301</t>
  </si>
  <si>
    <t>2130101</t>
  </si>
  <si>
    <t>2130104</t>
  </si>
  <si>
    <t>事业运行</t>
  </si>
  <si>
    <t>221</t>
  </si>
  <si>
    <t>22102</t>
  </si>
  <si>
    <t>2210201</t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</si>
  <si>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</si>
  <si>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</si>
  <si>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</si>
  <si>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</si>
  <si>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</si>
  <si>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</si>
  <si>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华池县悦乐镇</t>
  </si>
  <si>
    <t>华池县悦乐镇人民政府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</si>
  <si>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</si>
  <si>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</si>
  <si>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</si>
  <si>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</si>
  <si>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</si>
  <si>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</si>
  <si>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</si>
  <si>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</si>
  <si>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</si>
  <si>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</si>
  <si>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</si>
  <si>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</si>
  <si>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</si>
  <si>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</si>
  <si>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</si>
  <si>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</si>
  <si>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</si>
  <si>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</si>
  <si>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</si>
  <si>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</si>
  <si>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</si>
  <si>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30101</t>
  </si>
  <si>
    <t>基本工资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</si>
  <si>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</si>
  <si>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</si>
  <si>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</si>
  <si>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</si>
  <si>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</si>
  <si>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</si>
  <si>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</si>
  <si>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其他个人和家庭的补助</t>
  </si>
  <si>
    <t>302</t>
  </si>
  <si>
    <t>商品和服务支出</t>
  </si>
  <si>
    <t>30239</t>
  </si>
  <si>
    <t>其他交通费用</t>
  </si>
  <si>
    <t>30228</t>
  </si>
  <si>
    <t>工会经费</t>
  </si>
  <si>
    <t>30229</t>
  </si>
  <si>
    <t>福利费</t>
  </si>
  <si>
    <t>30231</t>
  </si>
  <si>
    <t>公务用车运行维护费</t>
  </si>
  <si>
    <t>30216</t>
  </si>
  <si>
    <t>培训费</t>
  </si>
  <si>
    <t>30211</t>
  </si>
  <si>
    <t>差旅费</t>
  </si>
  <si>
    <t>30208</t>
  </si>
  <si>
    <t>取暖费</t>
  </si>
  <si>
    <t>30226</t>
  </si>
  <si>
    <t>劳务费</t>
  </si>
  <si>
    <t>30217</t>
  </si>
  <si>
    <t>公务接待费</t>
  </si>
  <si>
    <t>30215</t>
  </si>
  <si>
    <t>会议费</t>
  </si>
  <si>
    <t>30213</t>
  </si>
  <si>
    <t>维修（护）费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</si>
  <si>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</si>
  <si>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</si>
  <si>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</si>
  <si>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</si>
  <si>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</si>
  <si>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</si>
  <si>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</si>
  <si>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</si>
  <si>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</si>
  <si>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</si>
  <si>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</si>
  <si>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</si>
  <si>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</si>
  <si>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</si>
  <si>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</si>
  <si>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</si>
  <si>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</si>
  <si>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</si>
  <si>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</si>
  <si>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</si>
  <si>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</si>
  <si>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</si>
  <si>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</si>
  <si>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</si>
  <si>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</si>
  <si>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</si>
  <si>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</si>
  <si>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</si>
  <si>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</si>
  <si>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</si>
  <si>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</si>
  <si>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</si>
  <si>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</si>
  <si>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</si>
  <si>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</si>
  <si>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</si>
  <si>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</si>
  <si>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</si>
  <si>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</si>
  <si>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b/>
        <sz val="9"/>
        <color theme="1"/>
        <rFont val="宋体"/>
        <charset val="134"/>
      </rPr>
      <t>总计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</si>
  <si>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</si>
  <si>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</si>
  <si>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</si>
  <si>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</si>
  <si>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</si>
  <si>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</si>
  <si>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</si>
  <si>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</si>
  <si>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</si>
  <si>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</si>
  <si>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目标1：编制预算完整性，确保预算严格执行</t>
  </si>
  <si>
    <t>目标2：完成职工工资福利支出，确保按时准确及时发放</t>
  </si>
  <si>
    <t>目标3：完成机关正常运转，确保机关工作顺利进行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</si>
  <si>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</si>
  <si>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</si>
  <si>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</si>
  <si>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</si>
  <si>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</si>
  <si>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</si>
  <si>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</si>
  <si>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</si>
  <si>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</si>
  <si>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</si>
  <si>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</si>
  <si>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</si>
  <si>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</si>
  <si>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</si>
  <si>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  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</si>
  <si>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</si>
  <si>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</si>
  <si>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</si>
  <si>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</si>
  <si>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</si>
  <si>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</si>
  <si>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</si>
  <si>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</si>
  <si>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</si>
  <si>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</si>
  <si>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</si>
  <si>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</si>
  <si>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</si>
  <si>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</si>
  <si>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</si>
  <si>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</si>
  <si>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</si>
  <si>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</si>
  <si>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</si>
  <si>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</si>
  <si>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</si>
  <si>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</si>
  <si>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完成全年预算额</t>
  </si>
  <si>
    <t>1245.2万元</t>
  </si>
  <si>
    <t>资金支付及时性</t>
  </si>
  <si>
    <t>及时</t>
  </si>
  <si>
    <t>工作完成时效</t>
  </si>
  <si>
    <t>当年完成</t>
  </si>
  <si>
    <r>
      <rPr>
        <sz val="9"/>
        <color rgb="FF000000"/>
        <rFont val="宋体"/>
        <charset val="134"/>
      </rPr>
      <t>履职效果目标</t>
    </r>
  </si>
  <si>
    <t>保持经济增长，各项工作良好</t>
  </si>
  <si>
    <t>持续保持</t>
  </si>
  <si>
    <t>服务对象满意度</t>
  </si>
  <si>
    <r>
      <rPr>
        <sz val="9"/>
        <color rgb="FF000000"/>
        <rFont val="宋体"/>
        <charset val="134"/>
      </rPr>
      <t>社会公众满意度</t>
    </r>
  </si>
  <si>
    <r>
      <rPr>
        <sz val="9"/>
        <color rgb="FF000000"/>
        <rFont val="宋体"/>
        <charset val="134"/>
      </rPr>
      <t>≥95%</t>
    </r>
  </si>
  <si>
    <r>
      <rPr>
        <sz val="9"/>
        <color rgb="FF000000"/>
        <rFont val="宋体"/>
        <charset val="134"/>
      </rPr>
      <t>服务企业满意度</t>
    </r>
  </si>
  <si>
    <r>
      <rPr>
        <sz val="9"/>
        <color rgb="FF000000"/>
        <rFont val="宋体"/>
        <charset val="134"/>
      </rPr>
      <t>≥98%</t>
    </r>
  </si>
  <si>
    <t>服务群众满意度</t>
  </si>
  <si>
    <r>
      <rPr>
        <sz val="9"/>
        <color rgb="FF000000"/>
        <rFont val="宋体"/>
        <charset val="134"/>
      </rPr>
      <t>≥99%</t>
    </r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</si>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</sst>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6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6" borderId="26" applyNumberFormat="0" applyAlignment="0" applyProtection="0">
      <alignment vertical="center"/>
    </xf>
    <xf numFmtId="0" fontId="26" fillId="7" borderId="28" applyNumberFormat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</cellStyleXfs>
  <cellXfs count="1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7" xfId="0" applyNumberFormat="1" applyFont="1" applyFill="1" applyBorder="1" applyAlignment="1">
      <alignment horizontal="center" vertical="center" wrapText="1"/>
    </xf>
    <xf numFmtId="4" fontId="13" fillId="0" borderId="15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top"/>
    </xf>
    <xf numFmtId="0" fontId="6" fillId="2" borderId="7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right" vertical="top" wrapText="1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4" fontId="13" fillId="0" borderId="19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4" fillId="0" borderId="19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3" fillId="0" borderId="17" xfId="0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14" fillId="0" borderId="20" xfId="0" applyFont="1" applyFill="1" applyBorder="1" applyAlignment="1">
      <alignment vertical="center" wrapText="1"/>
    </xf>
    <xf numFmtId="4" fontId="14" fillId="0" borderId="15" xfId="0" applyNumberFormat="1" applyFont="1" applyFill="1" applyBorder="1" applyAlignment="1">
      <alignment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4" fillId="3" borderId="21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4" fontId="13" fillId="3" borderId="22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right" vertical="top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right" vertical="top" wrapText="1"/>
    </xf>
    <xf numFmtId="176" fontId="10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13" fillId="0" borderId="17" xfId="0" applyFont="1" applyFill="1" applyBorder="1" applyAlignment="1">
      <alignment vertical="center" wrapText="1"/>
    </xf>
    <xf numFmtId="4" fontId="13" fillId="0" borderId="15" xfId="0" applyNumberFormat="1" applyFont="1" applyFill="1" applyBorder="1" applyAlignment="1">
      <alignment horizontal="right" vertical="center" wrapText="1"/>
    </xf>
    <xf numFmtId="0" fontId="14" fillId="0" borderId="17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justify" vertical="top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176" fontId="6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E17" sqref="E17"/>
    </sheetView>
  </sheetViews>
  <sheetFormatPr defaultColWidth="9" defaultRowHeight="14.25" outlineLevelCol="3"/>
  <cols>
    <col min="1" max="1" width="28" customWidth="1"/>
    <col min="2" max="2" width="11.875" customWidth="1"/>
    <col min="3" max="3" width="30.625" customWidth="1"/>
    <col min="4" max="4" width="10.75" customWidth="1"/>
  </cols>
  <sheetData>
    <row r="1" ht="20.25" spans="1:4">
      <c r="A1" s="107" t="s">
        <v>0</v>
      </c>
      <c r="B1" s="107"/>
      <c r="C1" s="107"/>
      <c r="D1" s="107"/>
    </row>
    <row r="2" spans="1:4">
      <c r="A2" s="108"/>
      <c r="D2" t="s">
        <v>1</v>
      </c>
    </row>
    <row r="3" ht="15" customHeight="1" spans="1:4">
      <c r="A3" s="45" t="s">
        <v>2</v>
      </c>
      <c r="B3" s="45"/>
      <c r="C3" s="45" t="s">
        <v>3</v>
      </c>
      <c r="D3" s="45"/>
    </row>
    <row r="4" spans="1:4">
      <c r="A4" s="45" t="s">
        <v>4</v>
      </c>
      <c r="B4" s="45" t="s">
        <v>5</v>
      </c>
      <c r="C4" s="45" t="s">
        <v>4</v>
      </c>
      <c r="D4" s="45" t="s">
        <v>5</v>
      </c>
    </row>
    <row r="5" spans="1:4">
      <c r="A5" s="96" t="s">
        <v>6</v>
      </c>
      <c r="B5" s="49">
        <v>1245.2</v>
      </c>
      <c r="C5" s="96" t="s">
        <v>7</v>
      </c>
      <c r="D5" s="110"/>
    </row>
    <row r="6" spans="1:4">
      <c r="A6" s="96" t="s">
        <v>8</v>
      </c>
      <c r="B6" s="111"/>
      <c r="C6" s="96" t="s">
        <v>9</v>
      </c>
      <c r="D6" s="110"/>
    </row>
    <row r="7" spans="1:4">
      <c r="A7" s="96" t="s">
        <v>10</v>
      </c>
      <c r="B7" s="111"/>
      <c r="C7" s="96" t="s">
        <v>11</v>
      </c>
      <c r="D7" s="110"/>
    </row>
    <row r="8" spans="1:4">
      <c r="A8" s="96" t="s">
        <v>12</v>
      </c>
      <c r="B8" s="111"/>
      <c r="C8" s="96" t="s">
        <v>13</v>
      </c>
      <c r="D8" s="110"/>
    </row>
    <row r="9" spans="1:4">
      <c r="A9" s="96" t="s">
        <v>14</v>
      </c>
      <c r="B9" s="111"/>
      <c r="C9" s="96" t="s">
        <v>15</v>
      </c>
      <c r="D9" s="110"/>
    </row>
    <row r="10" spans="1:4">
      <c r="A10" s="96" t="s">
        <v>16</v>
      </c>
      <c r="B10" s="111"/>
      <c r="C10" s="96" t="s">
        <v>17</v>
      </c>
      <c r="D10" s="110"/>
    </row>
    <row r="11" spans="1:4">
      <c r="A11" s="96" t="s">
        <v>18</v>
      </c>
      <c r="B11" s="111"/>
      <c r="C11" s="96" t="s">
        <v>19</v>
      </c>
      <c r="D11" s="110"/>
    </row>
    <row r="12" spans="1:4">
      <c r="A12" s="96" t="s">
        <v>20</v>
      </c>
      <c r="B12" s="111"/>
      <c r="C12" s="96" t="s">
        <v>21</v>
      </c>
      <c r="D12" s="112">
        <v>187.029599</v>
      </c>
    </row>
    <row r="13" spans="1:4">
      <c r="A13" s="96" t="s">
        <v>22</v>
      </c>
      <c r="B13" s="111"/>
      <c r="C13" s="96" t="s">
        <v>23</v>
      </c>
      <c r="D13" s="112"/>
    </row>
    <row r="14" spans="1:4">
      <c r="A14" s="96"/>
      <c r="B14" s="80"/>
      <c r="C14" s="96" t="s">
        <v>24</v>
      </c>
      <c r="D14" s="112">
        <v>56.038209</v>
      </c>
    </row>
    <row r="15" spans="1:4">
      <c r="A15" s="96"/>
      <c r="B15" s="80"/>
      <c r="C15" s="96" t="s">
        <v>25</v>
      </c>
      <c r="D15" s="112"/>
    </row>
    <row r="16" spans="1:4">
      <c r="A16" s="96"/>
      <c r="B16" s="80"/>
      <c r="C16" s="96" t="s">
        <v>26</v>
      </c>
      <c r="D16" s="112"/>
    </row>
    <row r="17" spans="1:4">
      <c r="A17" s="96"/>
      <c r="B17" s="80"/>
      <c r="C17" s="96" t="s">
        <v>27</v>
      </c>
      <c r="D17" s="112">
        <v>919.4379232</v>
      </c>
    </row>
    <row r="18" spans="1:4">
      <c r="A18" s="96"/>
      <c r="B18" s="80"/>
      <c r="C18" s="96" t="s">
        <v>28</v>
      </c>
      <c r="D18" s="112"/>
    </row>
    <row r="19" spans="1:4">
      <c r="A19" s="96"/>
      <c r="B19" s="80"/>
      <c r="C19" s="96" t="s">
        <v>29</v>
      </c>
      <c r="D19" s="112"/>
    </row>
    <row r="20" spans="1:4">
      <c r="A20" s="96"/>
      <c r="B20" s="80"/>
      <c r="C20" s="96" t="s">
        <v>30</v>
      </c>
      <c r="D20" s="112"/>
    </row>
    <row r="21" spans="1:4">
      <c r="A21" s="96"/>
      <c r="B21" s="80"/>
      <c r="C21" s="96" t="s">
        <v>31</v>
      </c>
      <c r="D21" s="112"/>
    </row>
    <row r="22" spans="1:4">
      <c r="A22" s="96"/>
      <c r="B22" s="80"/>
      <c r="C22" s="96" t="s">
        <v>32</v>
      </c>
      <c r="D22" s="112"/>
    </row>
    <row r="23" spans="1:4">
      <c r="A23" s="96"/>
      <c r="B23" s="80"/>
      <c r="C23" s="96" t="s">
        <v>33</v>
      </c>
      <c r="D23" s="112"/>
    </row>
    <row r="24" spans="1:4">
      <c r="A24" s="96"/>
      <c r="B24" s="80"/>
      <c r="C24" s="96" t="s">
        <v>34</v>
      </c>
      <c r="D24" s="112">
        <v>82.69</v>
      </c>
    </row>
    <row r="25" spans="1:4">
      <c r="A25" s="96"/>
      <c r="B25" s="80"/>
      <c r="C25" s="96" t="s">
        <v>35</v>
      </c>
      <c r="D25" s="110"/>
    </row>
    <row r="26" spans="1:4">
      <c r="A26" s="96"/>
      <c r="B26" s="80"/>
      <c r="C26" s="96" t="s">
        <v>36</v>
      </c>
      <c r="D26" s="110"/>
    </row>
    <row r="27" spans="1:4">
      <c r="A27" s="96"/>
      <c r="B27" s="80"/>
      <c r="C27" s="96" t="s">
        <v>37</v>
      </c>
      <c r="D27" s="110"/>
    </row>
    <row r="28" spans="1:4">
      <c r="A28" s="96"/>
      <c r="B28" s="80"/>
      <c r="C28" s="96" t="s">
        <v>38</v>
      </c>
      <c r="D28" s="110"/>
    </row>
    <row r="29" spans="1:4">
      <c r="A29" s="96"/>
      <c r="B29" s="80"/>
      <c r="C29" s="96" t="s">
        <v>39</v>
      </c>
      <c r="D29" s="110"/>
    </row>
    <row r="30" spans="1:4">
      <c r="A30" s="96"/>
      <c r="B30" s="80"/>
      <c r="C30" s="96" t="s">
        <v>40</v>
      </c>
      <c r="D30" s="110"/>
    </row>
    <row r="31" spans="1:4">
      <c r="A31" s="96"/>
      <c r="B31" s="80"/>
      <c r="C31" s="96" t="s">
        <v>41</v>
      </c>
      <c r="D31" s="110"/>
    </row>
    <row r="32" spans="1:4">
      <c r="A32" s="96"/>
      <c r="B32" s="80"/>
      <c r="C32" s="96" t="s">
        <v>42</v>
      </c>
      <c r="D32" s="110"/>
    </row>
    <row r="33" spans="1:4">
      <c r="A33" s="96"/>
      <c r="B33" s="80"/>
      <c r="C33" s="96" t="s">
        <v>43</v>
      </c>
      <c r="D33" s="110"/>
    </row>
    <row r="34" spans="1:4">
      <c r="A34" s="96"/>
      <c r="B34" s="80"/>
      <c r="C34" s="96" t="s">
        <v>44</v>
      </c>
      <c r="D34" s="110"/>
    </row>
    <row r="35" spans="1:4">
      <c r="A35" s="96"/>
      <c r="B35" s="80"/>
      <c r="C35" s="96"/>
      <c r="D35" s="113"/>
    </row>
    <row r="36" spans="1:4">
      <c r="A36" s="45" t="s">
        <v>45</v>
      </c>
      <c r="B36" s="46">
        <f>B5</f>
        <v>1245.2</v>
      </c>
      <c r="C36" s="45" t="s">
        <v>46</v>
      </c>
      <c r="D36" s="112">
        <f>D12+D14+D17+D24</f>
        <v>1245.1957312</v>
      </c>
    </row>
    <row r="37" spans="1:4">
      <c r="A37" s="96" t="s">
        <v>47</v>
      </c>
      <c r="B37" s="114"/>
      <c r="C37" s="96" t="s">
        <v>48</v>
      </c>
      <c r="D37" s="114"/>
    </row>
    <row r="38" spans="1:4">
      <c r="A38" s="96" t="s">
        <v>49</v>
      </c>
      <c r="B38" s="114"/>
      <c r="C38" s="96"/>
      <c r="D38" s="115"/>
    </row>
    <row r="39" spans="1:4">
      <c r="A39" s="116"/>
      <c r="B39" s="117"/>
      <c r="C39" s="116"/>
      <c r="D39" s="115"/>
    </row>
    <row r="40" spans="1:4">
      <c r="A40" s="45" t="s">
        <v>50</v>
      </c>
      <c r="B40" s="46">
        <f>B36</f>
        <v>1245.2</v>
      </c>
      <c r="C40" s="45" t="s">
        <v>51</v>
      </c>
      <c r="D40" s="118">
        <f>D36</f>
        <v>1245.1957312</v>
      </c>
    </row>
    <row r="41" spans="1:1">
      <c r="A41" s="64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4.25" outlineLevelCol="1"/>
  <cols>
    <col min="1" max="1" width="33.625" customWidth="1"/>
    <col min="2" max="2" width="28.75" customWidth="1"/>
  </cols>
  <sheetData>
    <row r="1" ht="20.25" spans="1:2">
      <c r="A1" s="35" t="s">
        <v>260</v>
      </c>
      <c r="B1" s="35"/>
    </row>
    <row r="2" spans="1:2">
      <c r="A2" s="36"/>
      <c r="B2" s="37" t="s">
        <v>1</v>
      </c>
    </row>
    <row r="3" ht="15" customHeight="1" spans="1:2">
      <c r="A3" s="38" t="s">
        <v>261</v>
      </c>
      <c r="B3" s="39" t="s">
        <v>262</v>
      </c>
    </row>
    <row r="4" spans="1:2">
      <c r="A4" s="38"/>
      <c r="B4" s="39"/>
    </row>
    <row r="5" spans="1:2">
      <c r="A5" s="40" t="s">
        <v>54</v>
      </c>
      <c r="B5" s="39">
        <v>1</v>
      </c>
    </row>
    <row r="6" spans="1:2">
      <c r="A6" s="41" t="s">
        <v>263</v>
      </c>
      <c r="B6" s="42"/>
    </row>
    <row r="7" spans="1:2">
      <c r="A7" s="43" t="s">
        <v>264</v>
      </c>
      <c r="B7" s="42"/>
    </row>
    <row r="8" spans="1:2">
      <c r="A8" s="43"/>
      <c r="B8" s="42"/>
    </row>
    <row r="9" spans="1:2">
      <c r="A9" s="43"/>
      <c r="B9" s="42"/>
    </row>
    <row r="10" spans="1:2">
      <c r="A10" s="43"/>
      <c r="B10" s="42"/>
    </row>
    <row r="11" spans="1:2">
      <c r="A11" s="43"/>
      <c r="B11" s="42"/>
    </row>
    <row r="12" spans="1:2">
      <c r="A12" s="43"/>
      <c r="B12" s="42"/>
    </row>
    <row r="13" spans="1:2">
      <c r="A13" s="43"/>
      <c r="B13" s="42"/>
    </row>
    <row r="14" spans="1:2">
      <c r="A14" s="43"/>
      <c r="B14" s="42"/>
    </row>
    <row r="15" spans="1:2">
      <c r="A15" s="43"/>
      <c r="B15" s="42"/>
    </row>
    <row r="16" spans="1:1">
      <c r="A16" s="4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opLeftCell="A10" workbookViewId="0">
      <selection activeCell="C4" sqref="C4"/>
    </sheetView>
  </sheetViews>
  <sheetFormatPr defaultColWidth="9" defaultRowHeight="14.25" outlineLevelCol="4"/>
  <cols>
    <col min="1" max="1" width="19.875" customWidth="1"/>
    <col min="2" max="2" width="4.375" customWidth="1"/>
    <col min="3" max="3" width="18.25" customWidth="1"/>
    <col min="4" max="4" width="20" customWidth="1"/>
    <col min="5" max="5" width="21.875" customWidth="1"/>
  </cols>
  <sheetData>
    <row r="1" ht="20.25" spans="1:5">
      <c r="A1" s="35" t="s">
        <v>265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spans="1:5">
      <c r="A3" s="45" t="s">
        <v>162</v>
      </c>
      <c r="B3" s="45" t="s">
        <v>100</v>
      </c>
      <c r="C3" s="45" t="s">
        <v>266</v>
      </c>
      <c r="D3" s="45" t="s">
        <v>267</v>
      </c>
      <c r="E3" s="45" t="s">
        <v>268</v>
      </c>
    </row>
    <row r="4" spans="1:5">
      <c r="A4" s="45" t="s">
        <v>54</v>
      </c>
      <c r="B4" s="45">
        <v>1</v>
      </c>
      <c r="C4" s="45">
        <v>2</v>
      </c>
      <c r="D4" s="45">
        <v>3</v>
      </c>
      <c r="E4" s="45">
        <v>4</v>
      </c>
    </row>
    <row r="5" spans="1:5">
      <c r="A5" s="41" t="s">
        <v>263</v>
      </c>
      <c r="B5" s="42"/>
      <c r="C5" s="42"/>
      <c r="D5" s="42"/>
      <c r="E5" s="42"/>
    </row>
    <row r="6" spans="1:5">
      <c r="A6" s="43" t="s">
        <v>264</v>
      </c>
      <c r="B6" s="42"/>
      <c r="C6" s="42"/>
      <c r="D6" s="42"/>
      <c r="E6" s="42"/>
    </row>
    <row r="7" spans="1:5">
      <c r="A7" s="43"/>
      <c r="B7" s="42"/>
      <c r="C7" s="42"/>
      <c r="D7" s="42"/>
      <c r="E7" s="42"/>
    </row>
    <row r="8" spans="1:5">
      <c r="A8" s="43"/>
      <c r="B8" s="42"/>
      <c r="C8" s="42"/>
      <c r="D8" s="42"/>
      <c r="E8" s="42"/>
    </row>
    <row r="9" spans="1:5">
      <c r="A9" s="43"/>
      <c r="B9" s="42"/>
      <c r="C9" s="42"/>
      <c r="D9" s="42"/>
      <c r="E9" s="42"/>
    </row>
    <row r="10" spans="1:5">
      <c r="A10" s="43"/>
      <c r="B10" s="42"/>
      <c r="C10" s="42"/>
      <c r="D10" s="42"/>
      <c r="E10" s="42"/>
    </row>
    <row r="11" spans="1:5">
      <c r="A11" s="43"/>
      <c r="B11" s="42"/>
      <c r="C11" s="42"/>
      <c r="D11" s="42"/>
      <c r="E11" s="42"/>
    </row>
    <row r="12" spans="1:5">
      <c r="A12" s="43"/>
      <c r="B12" s="42"/>
      <c r="C12" s="42"/>
      <c r="D12" s="42"/>
      <c r="E12" s="42"/>
    </row>
    <row r="13" spans="1:5">
      <c r="A13" s="43"/>
      <c r="B13" s="42"/>
      <c r="C13" s="42"/>
      <c r="D13" s="42"/>
      <c r="E13" s="42"/>
    </row>
    <row r="14" spans="1:5">
      <c r="A14" s="43"/>
      <c r="B14" s="42"/>
      <c r="C14" s="42"/>
      <c r="D14" s="42"/>
      <c r="E14" s="42"/>
    </row>
    <row r="15" spans="1:1">
      <c r="A15" s="44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4.25" outlineLevelCol="1"/>
  <cols>
    <col min="1" max="1" width="53" customWidth="1"/>
    <col min="2" max="2" width="29" customWidth="1"/>
  </cols>
  <sheetData>
    <row r="1" ht="20.25" spans="1:2">
      <c r="A1" s="35" t="s">
        <v>269</v>
      </c>
      <c r="B1" s="35"/>
    </row>
    <row r="2" spans="1:2">
      <c r="A2" s="36"/>
      <c r="B2" s="37" t="s">
        <v>1</v>
      </c>
    </row>
    <row r="3" ht="15" customHeight="1" spans="1:2">
      <c r="A3" s="38" t="s">
        <v>261</v>
      </c>
      <c r="B3" s="39" t="s">
        <v>262</v>
      </c>
    </row>
    <row r="4" spans="1:2">
      <c r="A4" s="38"/>
      <c r="B4" s="39"/>
    </row>
    <row r="5" spans="1:2">
      <c r="A5" s="40" t="s">
        <v>54</v>
      </c>
      <c r="B5" s="39">
        <v>1</v>
      </c>
    </row>
    <row r="6" spans="1:2">
      <c r="A6" s="41" t="s">
        <v>263</v>
      </c>
      <c r="B6" s="42"/>
    </row>
    <row r="7" spans="1:2">
      <c r="A7" s="43" t="s">
        <v>264</v>
      </c>
      <c r="B7" s="42"/>
    </row>
    <row r="8" spans="1:2">
      <c r="A8" s="43"/>
      <c r="B8" s="42"/>
    </row>
    <row r="9" spans="1:2">
      <c r="A9" s="43"/>
      <c r="B9" s="42"/>
    </row>
    <row r="10" spans="1:2">
      <c r="A10" s="43"/>
      <c r="B10" s="42"/>
    </row>
    <row r="11" spans="1:2">
      <c r="A11" s="43"/>
      <c r="B11" s="42"/>
    </row>
    <row r="12" spans="1:2">
      <c r="A12" s="43"/>
      <c r="B12" s="42"/>
    </row>
    <row r="13" spans="1:2">
      <c r="A13" s="43"/>
      <c r="B13" s="42"/>
    </row>
    <row r="14" spans="1:2">
      <c r="A14" s="43"/>
      <c r="B14" s="42"/>
    </row>
    <row r="15" spans="1:2">
      <c r="A15" s="43"/>
      <c r="B15" s="42"/>
    </row>
    <row r="16" spans="1:1">
      <c r="A16" s="4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H19" sqref="H19"/>
    </sheetView>
  </sheetViews>
  <sheetFormatPr defaultColWidth="9" defaultRowHeight="14.25" outlineLevelCol="6"/>
  <cols>
    <col min="2" max="2" width="13.625" customWidth="1"/>
    <col min="3" max="3" width="11.5" customWidth="1"/>
    <col min="4" max="4" width="8.875" customWidth="1"/>
    <col min="5" max="5" width="17.625" customWidth="1"/>
    <col min="6" max="6" width="15.25" customWidth="1"/>
    <col min="7" max="7" width="11.25"/>
  </cols>
  <sheetData>
    <row r="1" ht="18.75" spans="1:7">
      <c r="A1" s="2" t="s">
        <v>270</v>
      </c>
      <c r="B1" s="2"/>
      <c r="C1" s="2"/>
      <c r="D1" s="2"/>
      <c r="E1" s="2"/>
      <c r="F1" s="2"/>
      <c r="G1" s="2"/>
    </row>
    <row r="2" ht="15.75" spans="1:7">
      <c r="A2" s="17" t="s">
        <v>271</v>
      </c>
      <c r="B2" s="17"/>
      <c r="C2" s="17"/>
      <c r="D2" s="17"/>
      <c r="E2" s="17"/>
      <c r="F2" s="17"/>
      <c r="G2" s="17"/>
    </row>
    <row r="3" ht="20" customHeight="1" spans="1:7">
      <c r="A3" s="18" t="s">
        <v>272</v>
      </c>
      <c r="B3" s="18"/>
      <c r="C3" s="18"/>
      <c r="D3" s="18" t="s">
        <v>168</v>
      </c>
      <c r="E3" s="18"/>
      <c r="F3" s="18"/>
      <c r="G3" s="18"/>
    </row>
    <row r="4" ht="20" customHeight="1" spans="1:7">
      <c r="A4" s="18" t="s">
        <v>273</v>
      </c>
      <c r="B4" s="19" t="s">
        <v>274</v>
      </c>
      <c r="C4" s="19"/>
      <c r="D4" s="19"/>
      <c r="E4" s="19"/>
      <c r="F4" s="19"/>
      <c r="G4" s="19"/>
    </row>
    <row r="5" ht="20" customHeight="1" spans="1:7">
      <c r="A5" s="18"/>
      <c r="B5" s="19" t="s">
        <v>275</v>
      </c>
      <c r="C5" s="19"/>
      <c r="D5" s="19"/>
      <c r="E5" s="19"/>
      <c r="F5" s="19"/>
      <c r="G5" s="19"/>
    </row>
    <row r="6" ht="20" customHeight="1" spans="1:7">
      <c r="A6" s="18"/>
      <c r="B6" s="19" t="s">
        <v>276</v>
      </c>
      <c r="C6" s="19"/>
      <c r="D6" s="19"/>
      <c r="E6" s="19"/>
      <c r="F6" s="19"/>
      <c r="G6" s="19"/>
    </row>
    <row r="7" ht="20" customHeight="1" spans="1:7">
      <c r="A7" s="18" t="s">
        <v>277</v>
      </c>
      <c r="B7" s="18" t="s">
        <v>278</v>
      </c>
      <c r="C7" s="18"/>
      <c r="D7" s="18"/>
      <c r="E7" s="18" t="s">
        <v>279</v>
      </c>
      <c r="F7" s="18" t="s">
        <v>280</v>
      </c>
      <c r="G7" s="18" t="s">
        <v>279</v>
      </c>
    </row>
    <row r="8" ht="20" customHeight="1" spans="1:7">
      <c r="A8" s="18"/>
      <c r="B8" s="18" t="s">
        <v>281</v>
      </c>
      <c r="C8" s="18" t="s">
        <v>282</v>
      </c>
      <c r="D8" s="18"/>
      <c r="E8" s="31">
        <v>1128.27789</v>
      </c>
      <c r="F8" s="18" t="s">
        <v>283</v>
      </c>
      <c r="G8" s="32">
        <f>E10</f>
        <v>1245.19789</v>
      </c>
    </row>
    <row r="9" ht="20" customHeight="1" spans="1:7">
      <c r="A9" s="18"/>
      <c r="B9" s="18"/>
      <c r="C9" s="18" t="s">
        <v>284</v>
      </c>
      <c r="D9" s="18"/>
      <c r="E9" s="31">
        <v>116.92</v>
      </c>
      <c r="F9" s="18" t="s">
        <v>285</v>
      </c>
      <c r="G9" s="18">
        <v>0</v>
      </c>
    </row>
    <row r="10" ht="20" customHeight="1" spans="1:7">
      <c r="A10" s="18"/>
      <c r="B10" s="18"/>
      <c r="C10" s="18" t="s">
        <v>286</v>
      </c>
      <c r="D10" s="18"/>
      <c r="E10" s="32">
        <f>E8+E9</f>
        <v>1245.19789</v>
      </c>
      <c r="F10" s="18" t="s">
        <v>287</v>
      </c>
      <c r="G10" s="18">
        <v>0</v>
      </c>
    </row>
    <row r="11" ht="20" customHeight="1" spans="1:7">
      <c r="A11" s="18"/>
      <c r="B11" s="18" t="s">
        <v>288</v>
      </c>
      <c r="C11" s="18"/>
      <c r="D11" s="18"/>
      <c r="E11" s="32"/>
      <c r="F11" s="18" t="s">
        <v>289</v>
      </c>
      <c r="G11" s="18">
        <v>0</v>
      </c>
    </row>
    <row r="12" ht="20" customHeight="1" spans="1:7">
      <c r="A12" s="18"/>
      <c r="B12" s="18"/>
      <c r="C12" s="18"/>
      <c r="D12" s="18"/>
      <c r="E12" s="32"/>
      <c r="F12" s="18" t="s">
        <v>290</v>
      </c>
      <c r="G12" s="18">
        <v>0</v>
      </c>
    </row>
    <row r="13" ht="20" customHeight="1" spans="1:7">
      <c r="A13" s="20" t="s">
        <v>291</v>
      </c>
      <c r="B13" s="18" t="s">
        <v>292</v>
      </c>
      <c r="C13" s="18" t="s">
        <v>293</v>
      </c>
      <c r="D13" s="18"/>
      <c r="E13" s="18" t="s">
        <v>294</v>
      </c>
      <c r="F13" s="18" t="s">
        <v>295</v>
      </c>
      <c r="G13" s="18"/>
    </row>
    <row r="14" ht="20" customHeight="1" spans="1:7">
      <c r="A14" s="20"/>
      <c r="B14" s="18" t="s">
        <v>296</v>
      </c>
      <c r="C14" s="18" t="s">
        <v>297</v>
      </c>
      <c r="D14" s="18"/>
      <c r="E14" s="18" t="s">
        <v>298</v>
      </c>
      <c r="F14" s="18" t="s">
        <v>299</v>
      </c>
      <c r="G14" s="18"/>
    </row>
    <row r="15" ht="20" customHeight="1" spans="1:7">
      <c r="A15" s="20"/>
      <c r="B15" s="18"/>
      <c r="C15" s="18" t="s">
        <v>300</v>
      </c>
      <c r="D15" s="18"/>
      <c r="E15" s="18" t="s">
        <v>301</v>
      </c>
      <c r="F15" s="18" t="s">
        <v>302</v>
      </c>
      <c r="G15" s="18"/>
    </row>
    <row r="16" ht="20" customHeight="1" spans="1:7">
      <c r="A16" s="20"/>
      <c r="B16" s="18"/>
      <c r="C16" s="18" t="s">
        <v>303</v>
      </c>
      <c r="D16" s="18"/>
      <c r="E16" s="18" t="s">
        <v>304</v>
      </c>
      <c r="F16" s="18" t="s">
        <v>305</v>
      </c>
      <c r="G16" s="18"/>
    </row>
    <row r="17" ht="20" customHeight="1" spans="1:7">
      <c r="A17" s="20"/>
      <c r="B17" s="18"/>
      <c r="C17" s="21" t="s">
        <v>306</v>
      </c>
      <c r="D17" s="22"/>
      <c r="E17" s="18" t="s">
        <v>307</v>
      </c>
      <c r="F17" s="21" t="s">
        <v>308</v>
      </c>
      <c r="G17" s="22"/>
    </row>
    <row r="18" ht="20" customHeight="1" spans="1:7">
      <c r="A18" s="20"/>
      <c r="B18" s="18"/>
      <c r="C18" s="21" t="s">
        <v>309</v>
      </c>
      <c r="D18" s="22"/>
      <c r="E18" s="18" t="s">
        <v>310</v>
      </c>
      <c r="F18" s="21" t="s">
        <v>311</v>
      </c>
      <c r="G18" s="22"/>
    </row>
    <row r="19" ht="20" customHeight="1" spans="1:7">
      <c r="A19" s="20"/>
      <c r="B19" s="18" t="s">
        <v>312</v>
      </c>
      <c r="C19" s="23" t="s">
        <v>313</v>
      </c>
      <c r="D19" s="24"/>
      <c r="E19" s="18" t="s">
        <v>314</v>
      </c>
      <c r="F19" s="18" t="s">
        <v>315</v>
      </c>
      <c r="G19" s="18"/>
    </row>
    <row r="20" ht="20" customHeight="1" spans="1:7">
      <c r="A20" s="20"/>
      <c r="B20" s="18"/>
      <c r="C20" s="25"/>
      <c r="D20" s="26"/>
      <c r="E20" s="18" t="s">
        <v>316</v>
      </c>
      <c r="F20" s="21" t="s">
        <v>317</v>
      </c>
      <c r="G20" s="22"/>
    </row>
    <row r="21" ht="20" customHeight="1" spans="1:7">
      <c r="A21" s="20"/>
      <c r="B21" s="18"/>
      <c r="C21" s="27"/>
      <c r="D21" s="28"/>
      <c r="E21" s="18" t="s">
        <v>318</v>
      </c>
      <c r="F21" s="21" t="s">
        <v>319</v>
      </c>
      <c r="G21" s="22"/>
    </row>
    <row r="22" ht="20" customHeight="1" spans="1:7">
      <c r="A22" s="20"/>
      <c r="B22" s="18"/>
      <c r="C22" s="29" t="s">
        <v>320</v>
      </c>
      <c r="D22" s="29"/>
      <c r="E22" s="18" t="s">
        <v>321</v>
      </c>
      <c r="F22" s="21" t="s">
        <v>322</v>
      </c>
      <c r="G22" s="22"/>
    </row>
    <row r="23" spans="1:7">
      <c r="A23" s="20"/>
      <c r="B23" s="18"/>
      <c r="C23" s="25" t="s">
        <v>323</v>
      </c>
      <c r="D23" s="26"/>
      <c r="E23" s="33" t="s">
        <v>324</v>
      </c>
      <c r="F23" s="29" t="s">
        <v>325</v>
      </c>
      <c r="G23" s="29"/>
    </row>
    <row r="24" spans="1:7">
      <c r="A24" s="20"/>
      <c r="B24" s="18"/>
      <c r="C24" s="25"/>
      <c r="D24" s="26"/>
      <c r="E24" s="33" t="s">
        <v>326</v>
      </c>
      <c r="F24" s="29" t="s">
        <v>327</v>
      </c>
      <c r="G24" s="29"/>
    </row>
    <row r="25" ht="22" customHeight="1" spans="1:7">
      <c r="A25" s="20"/>
      <c r="B25" s="18"/>
      <c r="C25" s="27"/>
      <c r="D25" s="28"/>
      <c r="E25" s="29" t="s">
        <v>328</v>
      </c>
      <c r="F25" s="29" t="s">
        <v>329</v>
      </c>
      <c r="G25" s="29"/>
    </row>
    <row r="26" spans="1:7">
      <c r="A26" s="20"/>
      <c r="B26" s="25" t="s">
        <v>330</v>
      </c>
      <c r="C26" s="18" t="s">
        <v>331</v>
      </c>
      <c r="D26" s="18"/>
      <c r="E26" s="18" t="s">
        <v>332</v>
      </c>
      <c r="F26" s="18" t="s">
        <v>308</v>
      </c>
      <c r="G26" s="18"/>
    </row>
    <row r="27" spans="1:7">
      <c r="A27" s="20"/>
      <c r="B27" s="25"/>
      <c r="C27" s="18" t="s">
        <v>333</v>
      </c>
      <c r="D27" s="18"/>
      <c r="E27" s="18" t="s">
        <v>334</v>
      </c>
      <c r="F27" s="18" t="s">
        <v>335</v>
      </c>
      <c r="G27" s="18"/>
    </row>
    <row r="28" ht="24" spans="1:7">
      <c r="A28" s="20"/>
      <c r="B28" s="27"/>
      <c r="C28" s="18" t="s">
        <v>336</v>
      </c>
      <c r="D28" s="18"/>
      <c r="E28" s="18" t="s">
        <v>337</v>
      </c>
      <c r="F28" s="18" t="s">
        <v>308</v>
      </c>
      <c r="G28" s="18"/>
    </row>
    <row r="29" spans="1:7">
      <c r="A29" s="3" t="s">
        <v>338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0"/>
      <c r="B33" s="30"/>
      <c r="C33" s="30"/>
      <c r="D33" s="30"/>
      <c r="E33" s="30"/>
      <c r="F33" s="30"/>
      <c r="G33" s="34"/>
    </row>
  </sheetData>
  <mergeCells count="49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2:D22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1"/>
    <mergeCell ref="C23:D25"/>
    <mergeCell ref="A29:G33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D18" sqref="D18:F18"/>
    </sheetView>
  </sheetViews>
  <sheetFormatPr defaultColWidth="9" defaultRowHeight="14.25" outlineLevelCol="6"/>
  <cols>
    <col min="1" max="7" width="11.5" customWidth="1"/>
  </cols>
  <sheetData>
    <row r="1" ht="18.75" spans="1:7">
      <c r="A1" s="1" t="s">
        <v>339</v>
      </c>
      <c r="B1" s="2"/>
      <c r="C1" s="2"/>
      <c r="D1" s="2"/>
      <c r="E1" s="2"/>
      <c r="F1" s="2"/>
      <c r="G1" s="2"/>
    </row>
    <row r="2" ht="25.5" spans="1:7">
      <c r="A2" s="3" t="s">
        <v>340</v>
      </c>
      <c r="B2" s="3"/>
      <c r="C2" s="3"/>
      <c r="D2" s="3"/>
      <c r="E2" s="3" t="s">
        <v>341</v>
      </c>
      <c r="F2" s="3"/>
      <c r="G2" s="3"/>
    </row>
    <row r="3" ht="19" customHeight="1" spans="1:7">
      <c r="A3" s="3" t="s">
        <v>342</v>
      </c>
      <c r="B3" s="3"/>
      <c r="C3" s="3"/>
      <c r="D3" s="3"/>
      <c r="E3" s="3" t="s">
        <v>343</v>
      </c>
      <c r="F3" s="3"/>
      <c r="G3" s="3"/>
    </row>
    <row r="4" ht="19" customHeight="1" spans="1:7">
      <c r="A4" s="4" t="s">
        <v>344</v>
      </c>
      <c r="B4" s="4"/>
      <c r="C4" s="5" t="s">
        <v>345</v>
      </c>
      <c r="D4" s="5"/>
      <c r="E4" s="12"/>
      <c r="F4" s="12"/>
      <c r="G4" s="12"/>
    </row>
    <row r="5" ht="19" customHeight="1" spans="1:7">
      <c r="A5" s="4"/>
      <c r="B5" s="4"/>
      <c r="C5" s="6" t="s">
        <v>346</v>
      </c>
      <c r="D5" s="6"/>
      <c r="E5" s="12"/>
      <c r="F5" s="12"/>
      <c r="G5" s="12"/>
    </row>
    <row r="6" ht="19" customHeight="1" spans="1:7">
      <c r="A6" s="4"/>
      <c r="B6" s="4"/>
      <c r="C6" s="6" t="s">
        <v>347</v>
      </c>
      <c r="D6" s="6"/>
      <c r="E6" s="12"/>
      <c r="F6" s="12"/>
      <c r="G6" s="12"/>
    </row>
    <row r="7" ht="19" customHeight="1" spans="1:7">
      <c r="A7" s="4" t="s">
        <v>348</v>
      </c>
      <c r="B7" s="7" t="s">
        <v>349</v>
      </c>
      <c r="C7" s="7"/>
      <c r="D7" s="7"/>
      <c r="E7" s="7"/>
      <c r="F7" s="7"/>
      <c r="G7" s="7"/>
    </row>
    <row r="8" ht="19" customHeight="1" spans="1:7">
      <c r="A8" s="4"/>
      <c r="B8" s="5" t="s">
        <v>350</v>
      </c>
      <c r="C8" s="5"/>
      <c r="D8" s="5"/>
      <c r="E8" s="5"/>
      <c r="F8" s="5"/>
      <c r="G8" s="5"/>
    </row>
    <row r="9" ht="19" customHeight="1" spans="1:7">
      <c r="A9" s="4" t="s">
        <v>351</v>
      </c>
      <c r="B9" s="4" t="s">
        <v>352</v>
      </c>
      <c r="C9" s="4" t="s">
        <v>353</v>
      </c>
      <c r="D9" s="7" t="s">
        <v>354</v>
      </c>
      <c r="E9" s="7"/>
      <c r="F9" s="7"/>
      <c r="G9" s="4" t="s">
        <v>355</v>
      </c>
    </row>
    <row r="10" ht="19" customHeight="1" spans="1:7">
      <c r="A10" s="4"/>
      <c r="B10" s="8" t="s">
        <v>356</v>
      </c>
      <c r="C10" s="4" t="s">
        <v>357</v>
      </c>
      <c r="D10" s="9" t="s">
        <v>358</v>
      </c>
      <c r="E10" s="13"/>
      <c r="F10" s="14"/>
      <c r="G10" s="4"/>
    </row>
    <row r="11" ht="19" customHeight="1" spans="1:7">
      <c r="A11" s="4"/>
      <c r="B11" s="10"/>
      <c r="C11" s="4" t="s">
        <v>359</v>
      </c>
      <c r="D11" s="9" t="s">
        <v>358</v>
      </c>
      <c r="E11" s="13"/>
      <c r="F11" s="14"/>
      <c r="G11" s="4"/>
    </row>
    <row r="12" ht="19" customHeight="1" spans="1:7">
      <c r="A12" s="4"/>
      <c r="B12" s="11"/>
      <c r="C12" s="4" t="s">
        <v>360</v>
      </c>
      <c r="D12" s="9" t="s">
        <v>358</v>
      </c>
      <c r="E12" s="13"/>
      <c r="F12" s="14"/>
      <c r="G12" s="4"/>
    </row>
    <row r="13" ht="19" customHeight="1" spans="1:7">
      <c r="A13" s="4"/>
      <c r="B13" s="4" t="s">
        <v>361</v>
      </c>
      <c r="C13" s="4" t="s">
        <v>362</v>
      </c>
      <c r="D13" s="6" t="s">
        <v>358</v>
      </c>
      <c r="E13" s="6"/>
      <c r="F13" s="6"/>
      <c r="G13" s="12"/>
    </row>
    <row r="14" ht="19" customHeight="1" spans="1:7">
      <c r="A14" s="4"/>
      <c r="B14" s="4"/>
      <c r="C14" s="4"/>
      <c r="D14" s="6" t="s">
        <v>363</v>
      </c>
      <c r="E14" s="6"/>
      <c r="F14" s="6"/>
      <c r="G14" s="12"/>
    </row>
    <row r="15" ht="19" customHeight="1" spans="1:7">
      <c r="A15" s="4"/>
      <c r="B15" s="4"/>
      <c r="C15" s="4" t="s">
        <v>364</v>
      </c>
      <c r="D15" s="6" t="s">
        <v>358</v>
      </c>
      <c r="E15" s="6"/>
      <c r="F15" s="6"/>
      <c r="G15" s="12"/>
    </row>
    <row r="16" ht="19" customHeight="1" spans="1:7">
      <c r="A16" s="4"/>
      <c r="B16" s="4"/>
      <c r="C16" s="4"/>
      <c r="D16" s="6" t="s">
        <v>363</v>
      </c>
      <c r="E16" s="6"/>
      <c r="F16" s="6"/>
      <c r="G16" s="12"/>
    </row>
    <row r="17" ht="19" customHeight="1" spans="1:7">
      <c r="A17" s="4"/>
      <c r="B17" s="4"/>
      <c r="C17" s="4" t="s">
        <v>365</v>
      </c>
      <c r="D17" s="6" t="s">
        <v>358</v>
      </c>
      <c r="E17" s="6"/>
      <c r="F17" s="6"/>
      <c r="G17" s="12"/>
    </row>
    <row r="18" ht="19" customHeight="1" spans="1:7">
      <c r="A18" s="4"/>
      <c r="B18" s="4"/>
      <c r="C18" s="4"/>
      <c r="D18" s="6" t="s">
        <v>363</v>
      </c>
      <c r="E18" s="6"/>
      <c r="F18" s="6"/>
      <c r="G18" s="12"/>
    </row>
    <row r="19" ht="19" customHeight="1" spans="1:7">
      <c r="A19" s="4"/>
      <c r="B19" s="4" t="s">
        <v>366</v>
      </c>
      <c r="C19" s="4" t="s">
        <v>367</v>
      </c>
      <c r="D19" s="6" t="s">
        <v>358</v>
      </c>
      <c r="E19" s="6"/>
      <c r="F19" s="6"/>
      <c r="G19" s="12"/>
    </row>
    <row r="20" ht="19" customHeight="1" spans="1:7">
      <c r="A20" s="4"/>
      <c r="B20" s="4"/>
      <c r="C20" s="4"/>
      <c r="D20" s="6" t="s">
        <v>363</v>
      </c>
      <c r="E20" s="6"/>
      <c r="F20" s="6"/>
      <c r="G20" s="12"/>
    </row>
    <row r="21" ht="19" customHeight="1" spans="1:7">
      <c r="A21" s="4"/>
      <c r="B21" s="4"/>
      <c r="C21" s="4" t="s">
        <v>368</v>
      </c>
      <c r="D21" s="6" t="s">
        <v>358</v>
      </c>
      <c r="E21" s="6"/>
      <c r="F21" s="6"/>
      <c r="G21" s="12"/>
    </row>
    <row r="22" ht="19" customHeight="1" spans="1:7">
      <c r="A22" s="4"/>
      <c r="B22" s="4"/>
      <c r="C22" s="4"/>
      <c r="D22" s="6" t="s">
        <v>363</v>
      </c>
      <c r="E22" s="6"/>
      <c r="F22" s="6"/>
      <c r="G22" s="12"/>
    </row>
    <row r="23" ht="19" customHeight="1" spans="1:7">
      <c r="A23" s="4"/>
      <c r="B23" s="4"/>
      <c r="C23" s="4" t="s">
        <v>369</v>
      </c>
      <c r="D23" s="6" t="s">
        <v>358</v>
      </c>
      <c r="E23" s="6"/>
      <c r="F23" s="6"/>
      <c r="G23" s="15"/>
    </row>
    <row r="24" ht="19" customHeight="1" spans="1:7">
      <c r="A24" s="4"/>
      <c r="B24" s="4"/>
      <c r="C24" s="4"/>
      <c r="D24" s="6" t="s">
        <v>363</v>
      </c>
      <c r="E24" s="6"/>
      <c r="F24" s="6"/>
      <c r="G24" s="15"/>
    </row>
    <row r="25" ht="19" customHeight="1" spans="1:7">
      <c r="A25" s="4"/>
      <c r="B25" s="4"/>
      <c r="C25" s="4" t="s">
        <v>370</v>
      </c>
      <c r="D25" s="6" t="s">
        <v>358</v>
      </c>
      <c r="E25" s="6"/>
      <c r="F25" s="6"/>
      <c r="G25" s="15"/>
    </row>
    <row r="26" ht="19" customHeight="1" spans="1:7">
      <c r="A26" s="4"/>
      <c r="B26" s="4"/>
      <c r="C26" s="4"/>
      <c r="D26" s="6" t="s">
        <v>363</v>
      </c>
      <c r="E26" s="6"/>
      <c r="F26" s="6"/>
      <c r="G26" s="15"/>
    </row>
    <row r="27" ht="19" customHeight="1" spans="1:7">
      <c r="A27" s="4"/>
      <c r="B27" s="4" t="s">
        <v>371</v>
      </c>
      <c r="C27" s="4" t="s">
        <v>372</v>
      </c>
      <c r="D27" s="6" t="s">
        <v>358</v>
      </c>
      <c r="E27" s="6"/>
      <c r="F27" s="6"/>
      <c r="G27" s="12"/>
    </row>
    <row r="28" ht="19" customHeight="1" spans="1:7">
      <c r="A28" s="4"/>
      <c r="B28" s="4"/>
      <c r="C28" s="4"/>
      <c r="D28" s="6" t="s">
        <v>363</v>
      </c>
      <c r="E28" s="6"/>
      <c r="F28" s="6"/>
      <c r="G28" s="12"/>
    </row>
    <row r="29" ht="29" customHeight="1" spans="1:7">
      <c r="A29" s="3" t="s">
        <v>338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D28" sqref="D28"/>
    </sheetView>
  </sheetViews>
  <sheetFormatPr defaultColWidth="9" defaultRowHeight="14.25" outlineLevelCol="1"/>
  <cols>
    <col min="1" max="1" width="69" customWidth="1"/>
    <col min="2" max="2" width="12" customWidth="1"/>
  </cols>
  <sheetData>
    <row r="1" ht="20.25" spans="1:1">
      <c r="A1" s="107" t="s">
        <v>53</v>
      </c>
    </row>
    <row r="2" spans="1:2">
      <c r="A2" s="108"/>
      <c r="B2" t="s">
        <v>1</v>
      </c>
    </row>
    <row r="3" ht="20" customHeight="1" spans="1:2">
      <c r="A3" s="45" t="s">
        <v>4</v>
      </c>
      <c r="B3" s="45" t="s">
        <v>5</v>
      </c>
    </row>
    <row r="4" ht="20" customHeight="1" spans="1:2">
      <c r="A4" s="45" t="s">
        <v>54</v>
      </c>
      <c r="B4" s="45">
        <v>1</v>
      </c>
    </row>
    <row r="5" ht="20" customHeight="1" spans="1:2">
      <c r="A5" s="47" t="s">
        <v>55</v>
      </c>
      <c r="B5" s="49">
        <v>1245.2</v>
      </c>
    </row>
    <row r="6" ht="20" customHeight="1" spans="1:2">
      <c r="A6" s="43" t="s">
        <v>56</v>
      </c>
      <c r="B6" s="49">
        <v>1245.2</v>
      </c>
    </row>
    <row r="7" ht="20" customHeight="1" spans="1:2">
      <c r="A7" s="47" t="s">
        <v>57</v>
      </c>
      <c r="B7" s="46"/>
    </row>
    <row r="8" ht="20" customHeight="1" spans="1:2">
      <c r="A8" s="43" t="s">
        <v>58</v>
      </c>
      <c r="B8" s="46"/>
    </row>
    <row r="9" ht="20" customHeight="1" spans="1:2">
      <c r="A9" s="47" t="s">
        <v>59</v>
      </c>
      <c r="B9" s="46"/>
    </row>
    <row r="10" ht="20" customHeight="1" spans="1:2">
      <c r="A10" s="43" t="s">
        <v>58</v>
      </c>
      <c r="B10" s="46"/>
    </row>
    <row r="11" ht="20" customHeight="1" spans="1:2">
      <c r="A11" s="47" t="s">
        <v>60</v>
      </c>
      <c r="B11" s="46"/>
    </row>
    <row r="12" ht="20" customHeight="1" spans="1:2">
      <c r="A12" s="43" t="s">
        <v>58</v>
      </c>
      <c r="B12" s="46"/>
    </row>
    <row r="13" ht="20" customHeight="1" spans="1:2">
      <c r="A13" s="47" t="s">
        <v>61</v>
      </c>
      <c r="B13" s="46"/>
    </row>
    <row r="14" ht="20" customHeight="1" spans="1:2">
      <c r="A14" s="43" t="s">
        <v>58</v>
      </c>
      <c r="B14" s="46"/>
    </row>
    <row r="15" ht="20" customHeight="1" spans="1:2">
      <c r="A15" s="47" t="s">
        <v>62</v>
      </c>
      <c r="B15" s="46"/>
    </row>
    <row r="16" ht="20" customHeight="1" spans="1:2">
      <c r="A16" s="43" t="s">
        <v>58</v>
      </c>
      <c r="B16" s="46"/>
    </row>
    <row r="17" ht="20" customHeight="1" spans="1:2">
      <c r="A17" s="47" t="s">
        <v>63</v>
      </c>
      <c r="B17" s="46"/>
    </row>
    <row r="18" ht="20" customHeight="1" spans="1:2">
      <c r="A18" s="43" t="s">
        <v>58</v>
      </c>
      <c r="B18" s="46"/>
    </row>
    <row r="19" ht="20" customHeight="1" spans="1:2">
      <c r="A19" s="47" t="s">
        <v>64</v>
      </c>
      <c r="B19" s="46"/>
    </row>
    <row r="20" ht="20" customHeight="1" spans="1:2">
      <c r="A20" s="43" t="s">
        <v>58</v>
      </c>
      <c r="B20" s="46"/>
    </row>
    <row r="21" ht="20" customHeight="1" spans="1:2">
      <c r="A21" s="47" t="s">
        <v>65</v>
      </c>
      <c r="B21" s="46"/>
    </row>
    <row r="22" ht="20" customHeight="1" spans="1:2">
      <c r="A22" s="43" t="s">
        <v>58</v>
      </c>
      <c r="B22" s="46"/>
    </row>
    <row r="23" ht="20" customHeight="1" spans="1:2">
      <c r="A23" s="47" t="s">
        <v>66</v>
      </c>
      <c r="B23" s="49">
        <v>1245.2</v>
      </c>
    </row>
    <row r="24" ht="20" customHeight="1" spans="1:2">
      <c r="A24" s="43" t="s">
        <v>67</v>
      </c>
      <c r="B24" s="109"/>
    </row>
    <row r="25" ht="20" customHeight="1" spans="1:2">
      <c r="A25" s="43" t="s">
        <v>67</v>
      </c>
      <c r="B25" s="109"/>
    </row>
    <row r="26" ht="20" customHeight="1" spans="1:2">
      <c r="A26" s="43" t="s">
        <v>67</v>
      </c>
      <c r="B26" s="109"/>
    </row>
    <row r="27" ht="20" customHeight="1" spans="1:2">
      <c r="A27" s="43" t="s">
        <v>67</v>
      </c>
      <c r="B27" s="109"/>
    </row>
    <row r="28" ht="20" customHeight="1" spans="1:2">
      <c r="A28" s="43" t="s">
        <v>67</v>
      </c>
      <c r="B28" s="109"/>
    </row>
    <row r="29" ht="20" customHeight="1" spans="1:2">
      <c r="A29" s="47" t="s">
        <v>68</v>
      </c>
      <c r="B29" s="109"/>
    </row>
    <row r="30" ht="20" customHeight="1" spans="1:2">
      <c r="A30" s="43" t="s">
        <v>58</v>
      </c>
      <c r="B30" s="109"/>
    </row>
    <row r="31" ht="20" customHeight="1" spans="1:2">
      <c r="A31" s="47" t="s">
        <v>69</v>
      </c>
      <c r="B31" s="109"/>
    </row>
    <row r="32" ht="20" customHeight="1" spans="1:2">
      <c r="A32" s="43" t="s">
        <v>58</v>
      </c>
      <c r="B32" s="109">
        <f>B23</f>
        <v>1245.2</v>
      </c>
    </row>
    <row r="33" ht="20" customHeight="1" spans="1:2">
      <c r="A33" s="47" t="s">
        <v>70</v>
      </c>
      <c r="B33" s="109"/>
    </row>
    <row r="34" spans="1:1">
      <c r="A34" s="102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C9" sqref="C9"/>
    </sheetView>
  </sheetViews>
  <sheetFormatPr defaultColWidth="9" defaultRowHeight="14.25" outlineLevelCol="4"/>
  <cols>
    <col min="1" max="1" width="43" customWidth="1"/>
    <col min="2" max="3" width="11.75" customWidth="1"/>
    <col min="4" max="4" width="8.5" customWidth="1"/>
    <col min="5" max="5" width="11.75" customWidth="1"/>
  </cols>
  <sheetData>
    <row r="1" ht="20.25" spans="1:5">
      <c r="A1" s="35" t="s">
        <v>72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ht="25" customHeight="1" spans="1:5">
      <c r="A3" s="45" t="s">
        <v>73</v>
      </c>
      <c r="B3" s="45" t="s">
        <v>74</v>
      </c>
      <c r="C3" s="45" t="s">
        <v>75</v>
      </c>
      <c r="D3" s="45" t="s">
        <v>76</v>
      </c>
      <c r="E3" s="45" t="s">
        <v>77</v>
      </c>
    </row>
    <row r="4" ht="25" customHeight="1" spans="1:5">
      <c r="A4" s="45" t="s">
        <v>54</v>
      </c>
      <c r="B4" s="45">
        <v>1</v>
      </c>
      <c r="C4" s="45">
        <v>2</v>
      </c>
      <c r="D4" s="45">
        <v>3</v>
      </c>
      <c r="E4" s="45">
        <v>4</v>
      </c>
    </row>
    <row r="5" ht="25" customHeight="1" spans="1:5">
      <c r="A5" s="103" t="s">
        <v>78</v>
      </c>
      <c r="B5" s="104">
        <f>C5</f>
        <v>1245.1957312</v>
      </c>
      <c r="C5" s="104">
        <f>C6+C14+C17+C21</f>
        <v>1245.1957312</v>
      </c>
      <c r="D5" s="94"/>
      <c r="E5" s="94"/>
    </row>
    <row r="6" ht="19" customHeight="1" spans="1:5">
      <c r="A6" s="103" t="s">
        <v>79</v>
      </c>
      <c r="B6" s="90">
        <f t="shared" ref="B6:B23" si="0">C6</f>
        <v>187.029599</v>
      </c>
      <c r="C6" s="75">
        <v>187.029599</v>
      </c>
      <c r="D6" s="94"/>
      <c r="E6" s="94"/>
    </row>
    <row r="7" ht="19" customHeight="1" spans="1:5">
      <c r="A7" s="103" t="s">
        <v>80</v>
      </c>
      <c r="B7" s="90">
        <f t="shared" si="0"/>
        <v>167.100252</v>
      </c>
      <c r="C7" s="75">
        <v>167.100252</v>
      </c>
      <c r="D7" s="94"/>
      <c r="E7" s="94"/>
    </row>
    <row r="8" ht="19" customHeight="1" spans="1:5">
      <c r="A8" s="105" t="s">
        <v>81</v>
      </c>
      <c r="B8" s="90">
        <f t="shared" si="0"/>
        <v>111.9755</v>
      </c>
      <c r="C8" s="78">
        <v>111.9755</v>
      </c>
      <c r="D8" s="79"/>
      <c r="E8" s="79"/>
    </row>
    <row r="9" ht="19" customHeight="1" spans="1:5">
      <c r="A9" s="105" t="s">
        <v>82</v>
      </c>
      <c r="B9" s="90">
        <f t="shared" si="0"/>
        <v>55.124752</v>
      </c>
      <c r="C9" s="78">
        <v>55.124752</v>
      </c>
      <c r="D9" s="94"/>
      <c r="E9" s="94"/>
    </row>
    <row r="10" ht="19" customHeight="1" spans="1:5">
      <c r="A10" s="103" t="s">
        <v>83</v>
      </c>
      <c r="B10" s="90">
        <f t="shared" si="0"/>
        <v>2.424</v>
      </c>
      <c r="C10" s="75">
        <v>2.424</v>
      </c>
      <c r="D10" s="94"/>
      <c r="E10" s="94"/>
    </row>
    <row r="11" ht="19" customHeight="1" spans="1:5">
      <c r="A11" s="105" t="s">
        <v>84</v>
      </c>
      <c r="B11" s="90">
        <f t="shared" si="0"/>
        <v>2.424</v>
      </c>
      <c r="C11" s="78">
        <v>2.424</v>
      </c>
      <c r="D11" s="79"/>
      <c r="E11" s="79"/>
    </row>
    <row r="12" ht="19" customHeight="1" spans="1:5">
      <c r="A12" s="103" t="s">
        <v>85</v>
      </c>
      <c r="B12" s="90">
        <f t="shared" si="0"/>
        <v>17.505347</v>
      </c>
      <c r="C12" s="75">
        <v>17.505347</v>
      </c>
      <c r="D12" s="79"/>
      <c r="E12" s="79"/>
    </row>
    <row r="13" ht="19" customHeight="1" spans="1:5">
      <c r="A13" s="105" t="s">
        <v>85</v>
      </c>
      <c r="B13" s="90">
        <f t="shared" si="0"/>
        <v>17.505347</v>
      </c>
      <c r="C13" s="78">
        <v>17.505347</v>
      </c>
      <c r="D13" s="79"/>
      <c r="E13" s="79"/>
    </row>
    <row r="14" ht="19" customHeight="1" spans="1:5">
      <c r="A14" s="103" t="s">
        <v>86</v>
      </c>
      <c r="B14" s="90">
        <f t="shared" si="0"/>
        <v>56.038209</v>
      </c>
      <c r="C14" s="78">
        <v>56.038209</v>
      </c>
      <c r="D14" s="94"/>
      <c r="E14" s="94"/>
    </row>
    <row r="15" ht="19" customHeight="1" spans="1:5">
      <c r="A15" s="103" t="s">
        <v>87</v>
      </c>
      <c r="B15" s="90">
        <f t="shared" si="0"/>
        <v>56.038209</v>
      </c>
      <c r="C15" s="78">
        <v>56.038209</v>
      </c>
      <c r="D15" s="94"/>
      <c r="E15" s="94"/>
    </row>
    <row r="16" ht="19" customHeight="1" spans="1:5">
      <c r="A16" s="105" t="s">
        <v>88</v>
      </c>
      <c r="B16" s="90">
        <f t="shared" si="0"/>
        <v>56.038209</v>
      </c>
      <c r="C16" s="78">
        <v>56.038209</v>
      </c>
      <c r="D16" s="94"/>
      <c r="E16" s="94"/>
    </row>
    <row r="17" ht="19" customHeight="1" spans="1:5">
      <c r="A17" s="103" t="s">
        <v>89</v>
      </c>
      <c r="B17" s="90">
        <f t="shared" si="0"/>
        <v>919.4379232</v>
      </c>
      <c r="C17" s="75">
        <v>919.4379232</v>
      </c>
      <c r="D17" s="94"/>
      <c r="E17" s="94"/>
    </row>
    <row r="18" ht="19" customHeight="1" spans="1:5">
      <c r="A18" s="103" t="s">
        <v>90</v>
      </c>
      <c r="B18" s="90">
        <f t="shared" si="0"/>
        <v>919.4379232</v>
      </c>
      <c r="C18" s="75">
        <v>919.4379232</v>
      </c>
      <c r="D18" s="79"/>
      <c r="E18" s="79"/>
    </row>
    <row r="19" ht="19" customHeight="1" spans="1:5">
      <c r="A19" s="105" t="s">
        <v>91</v>
      </c>
      <c r="B19" s="90">
        <f t="shared" si="0"/>
        <v>433.9479232</v>
      </c>
      <c r="C19" s="78">
        <v>433.9479232</v>
      </c>
      <c r="D19" s="94"/>
      <c r="E19" s="94"/>
    </row>
    <row r="20" ht="19" customHeight="1" spans="1:5">
      <c r="A20" s="105" t="s">
        <v>92</v>
      </c>
      <c r="B20" s="90">
        <f t="shared" si="0"/>
        <v>485.49</v>
      </c>
      <c r="C20" s="78">
        <v>485.49</v>
      </c>
      <c r="D20" s="94"/>
      <c r="E20" s="94"/>
    </row>
    <row r="21" ht="19" customHeight="1" spans="1:5">
      <c r="A21" s="103" t="s">
        <v>93</v>
      </c>
      <c r="B21" s="90">
        <f t="shared" si="0"/>
        <v>82.69</v>
      </c>
      <c r="C21" s="78">
        <v>82.69</v>
      </c>
      <c r="D21" s="79"/>
      <c r="E21" s="79"/>
    </row>
    <row r="22" ht="19" customHeight="1" spans="1:5">
      <c r="A22" s="103" t="s">
        <v>94</v>
      </c>
      <c r="B22" s="90">
        <f t="shared" si="0"/>
        <v>82.69</v>
      </c>
      <c r="C22" s="78">
        <v>82.69</v>
      </c>
      <c r="D22" s="79"/>
      <c r="E22" s="79"/>
    </row>
    <row r="23" ht="19" customHeight="1" spans="1:5">
      <c r="A23" s="105" t="s">
        <v>95</v>
      </c>
      <c r="B23" s="90">
        <f t="shared" si="0"/>
        <v>82.69</v>
      </c>
      <c r="C23" s="78">
        <v>82.69</v>
      </c>
      <c r="D23" s="79"/>
      <c r="E23" s="79"/>
    </row>
    <row r="24" spans="1:5">
      <c r="A24" s="106"/>
      <c r="B24" s="94"/>
      <c r="C24" s="94"/>
      <c r="D24" s="94"/>
      <c r="E24" s="94"/>
    </row>
    <row r="25" spans="1:1">
      <c r="A25" s="63" t="s">
        <v>96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13" sqref="D13:D25"/>
    </sheetView>
  </sheetViews>
  <sheetFormatPr defaultColWidth="9" defaultRowHeight="14.2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5" t="s">
        <v>97</v>
      </c>
      <c r="B1" s="35"/>
      <c r="C1" s="35"/>
      <c r="D1" s="35"/>
    </row>
    <row r="2" spans="1:4">
      <c r="A2" s="36"/>
      <c r="B2" s="37"/>
      <c r="C2" s="37"/>
      <c r="D2" s="37" t="s">
        <v>1</v>
      </c>
    </row>
    <row r="3" ht="15" customHeight="1" spans="1:4">
      <c r="A3" s="45" t="s">
        <v>98</v>
      </c>
      <c r="B3" s="45"/>
      <c r="C3" s="45" t="s">
        <v>99</v>
      </c>
      <c r="D3" s="45"/>
    </row>
    <row r="4" spans="1:4">
      <c r="A4" s="45" t="s">
        <v>4</v>
      </c>
      <c r="B4" s="45" t="s">
        <v>5</v>
      </c>
      <c r="C4" s="45" t="s">
        <v>4</v>
      </c>
      <c r="D4" s="45" t="s">
        <v>100</v>
      </c>
    </row>
    <row r="5" spans="1:4">
      <c r="A5" s="96" t="s">
        <v>101</v>
      </c>
      <c r="B5" s="62">
        <v>1245.2</v>
      </c>
      <c r="C5" s="96" t="s">
        <v>102</v>
      </c>
      <c r="D5" s="62"/>
    </row>
    <row r="6" spans="1:4">
      <c r="A6" s="96" t="s">
        <v>103</v>
      </c>
      <c r="B6" s="62"/>
      <c r="C6" s="96" t="s">
        <v>104</v>
      </c>
      <c r="D6" s="62"/>
    </row>
    <row r="7" spans="1:4">
      <c r="A7" s="96" t="s">
        <v>105</v>
      </c>
      <c r="B7" s="62"/>
      <c r="C7" s="96" t="s">
        <v>106</v>
      </c>
      <c r="D7" s="62"/>
    </row>
    <row r="8" spans="1:4">
      <c r="A8" s="96" t="s">
        <v>107</v>
      </c>
      <c r="B8" s="62"/>
      <c r="C8" s="96" t="s">
        <v>108</v>
      </c>
      <c r="D8" s="62"/>
    </row>
    <row r="9" spans="1:4">
      <c r="A9" s="96"/>
      <c r="B9" s="97"/>
      <c r="C9" s="96" t="s">
        <v>109</v>
      </c>
      <c r="D9" s="62"/>
    </row>
    <row r="10" spans="1:4">
      <c r="A10" s="96"/>
      <c r="B10" s="97"/>
      <c r="C10" s="96" t="s">
        <v>110</v>
      </c>
      <c r="D10" s="62"/>
    </row>
    <row r="11" spans="1:4">
      <c r="A11" s="96"/>
      <c r="B11" s="97"/>
      <c r="C11" s="96" t="s">
        <v>111</v>
      </c>
      <c r="D11" s="62"/>
    </row>
    <row r="12" spans="1:4">
      <c r="A12" s="98"/>
      <c r="B12" s="99"/>
      <c r="C12" s="96" t="s">
        <v>112</v>
      </c>
      <c r="D12" s="62"/>
    </row>
    <row r="13" spans="1:4">
      <c r="A13" s="98"/>
      <c r="B13" s="99"/>
      <c r="C13" s="96" t="s">
        <v>113</v>
      </c>
      <c r="D13" s="100">
        <f>表六!D7</f>
        <v>187.029599</v>
      </c>
    </row>
    <row r="14" spans="1:4">
      <c r="A14" s="98"/>
      <c r="B14" s="99"/>
      <c r="C14" s="96" t="s">
        <v>114</v>
      </c>
      <c r="D14" s="100"/>
    </row>
    <row r="15" spans="1:4">
      <c r="A15" s="98"/>
      <c r="B15" s="99"/>
      <c r="C15" s="96" t="s">
        <v>115</v>
      </c>
      <c r="D15" s="100">
        <f>表六!D15</f>
        <v>56.038209</v>
      </c>
    </row>
    <row r="16" spans="1:4">
      <c r="A16" s="98"/>
      <c r="B16" s="99"/>
      <c r="C16" s="96" t="s">
        <v>116</v>
      </c>
      <c r="D16" s="100"/>
    </row>
    <row r="17" spans="1:4">
      <c r="A17" s="98"/>
      <c r="B17" s="99"/>
      <c r="C17" s="96" t="s">
        <v>117</v>
      </c>
      <c r="D17" s="100"/>
    </row>
    <row r="18" spans="1:4">
      <c r="A18" s="98"/>
      <c r="B18" s="99"/>
      <c r="C18" s="96" t="s">
        <v>118</v>
      </c>
      <c r="D18" s="100">
        <f>表六!D18</f>
        <v>919.4379232</v>
      </c>
    </row>
    <row r="19" spans="1:4">
      <c r="A19" s="98"/>
      <c r="B19" s="99"/>
      <c r="C19" s="96" t="s">
        <v>119</v>
      </c>
      <c r="D19" s="100"/>
    </row>
    <row r="20" spans="1:4">
      <c r="A20" s="98"/>
      <c r="B20" s="99"/>
      <c r="C20" s="96" t="s">
        <v>120</v>
      </c>
      <c r="D20" s="100"/>
    </row>
    <row r="21" spans="1:4">
      <c r="A21" s="98"/>
      <c r="B21" s="99"/>
      <c r="C21" s="96" t="s">
        <v>121</v>
      </c>
      <c r="D21" s="100"/>
    </row>
    <row r="22" spans="1:4">
      <c r="A22" s="98"/>
      <c r="B22" s="99"/>
      <c r="C22" s="96" t="s">
        <v>122</v>
      </c>
      <c r="D22" s="100"/>
    </row>
    <row r="23" spans="1:4">
      <c r="A23" s="98"/>
      <c r="B23" s="99"/>
      <c r="C23" s="96" t="s">
        <v>123</v>
      </c>
      <c r="D23" s="100"/>
    </row>
    <row r="24" spans="1:4">
      <c r="A24" s="98"/>
      <c r="B24" s="99"/>
      <c r="C24" s="96" t="s">
        <v>124</v>
      </c>
      <c r="D24" s="100"/>
    </row>
    <row r="25" spans="1:4">
      <c r="A25" s="98"/>
      <c r="B25" s="99"/>
      <c r="C25" s="96" t="s">
        <v>125</v>
      </c>
      <c r="D25" s="100">
        <f>表六!D22</f>
        <v>82.69</v>
      </c>
    </row>
    <row r="26" spans="1:4">
      <c r="A26" s="98"/>
      <c r="B26" s="99"/>
      <c r="C26" s="96" t="s">
        <v>126</v>
      </c>
      <c r="D26" s="100"/>
    </row>
    <row r="27" spans="1:4">
      <c r="A27" s="98"/>
      <c r="B27" s="99"/>
      <c r="C27" s="96" t="s">
        <v>127</v>
      </c>
      <c r="D27" s="100"/>
    </row>
    <row r="28" spans="1:4">
      <c r="A28" s="98"/>
      <c r="B28" s="99"/>
      <c r="C28" s="96" t="s">
        <v>128</v>
      </c>
      <c r="D28" s="100"/>
    </row>
    <row r="29" spans="1:4">
      <c r="A29" s="98"/>
      <c r="B29" s="99"/>
      <c r="C29" s="96" t="s">
        <v>129</v>
      </c>
      <c r="D29" s="100"/>
    </row>
    <row r="30" spans="1:4">
      <c r="A30" s="98"/>
      <c r="B30" s="99"/>
      <c r="C30" s="96" t="s">
        <v>130</v>
      </c>
      <c r="D30" s="100"/>
    </row>
    <row r="31" spans="1:4">
      <c r="A31" s="98"/>
      <c r="B31" s="99"/>
      <c r="C31" s="96" t="s">
        <v>131</v>
      </c>
      <c r="D31" s="100"/>
    </row>
    <row r="32" spans="1:4">
      <c r="A32" s="98"/>
      <c r="B32" s="99"/>
      <c r="C32" s="96" t="s">
        <v>132</v>
      </c>
      <c r="D32" s="100"/>
    </row>
    <row r="33" spans="1:4">
      <c r="A33" s="98"/>
      <c r="B33" s="99"/>
      <c r="C33" s="96" t="s">
        <v>133</v>
      </c>
      <c r="D33" s="100"/>
    </row>
    <row r="34" spans="1:4">
      <c r="A34" s="98"/>
      <c r="B34" s="99"/>
      <c r="C34" s="96" t="s">
        <v>134</v>
      </c>
      <c r="D34" s="100"/>
    </row>
    <row r="35" spans="1:4">
      <c r="A35" s="98"/>
      <c r="B35" s="99"/>
      <c r="C35" s="96"/>
      <c r="D35" s="62"/>
    </row>
    <row r="36" spans="1:4">
      <c r="A36" s="45" t="s">
        <v>135</v>
      </c>
      <c r="B36" s="51"/>
      <c r="C36" s="45" t="s">
        <v>136</v>
      </c>
      <c r="D36" s="101">
        <f>SUM(D5:D34)</f>
        <v>1245.1957312</v>
      </c>
    </row>
    <row r="37" spans="1:1">
      <c r="A37" s="102" t="s">
        <v>71</v>
      </c>
    </row>
    <row r="38" spans="1:1">
      <c r="A38" s="64" t="s">
        <v>137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D7" sqref="D7:D24"/>
    </sheetView>
  </sheetViews>
  <sheetFormatPr defaultColWidth="9" defaultRowHeight="14.25" outlineLevelCol="4"/>
  <cols>
    <col min="1" max="1" width="13.75" customWidth="1"/>
    <col min="2" max="2" width="32.875" customWidth="1"/>
    <col min="3" max="5" width="12" customWidth="1"/>
  </cols>
  <sheetData>
    <row r="1" ht="20.25" spans="1:5">
      <c r="A1" s="35" t="s">
        <v>138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ht="15" customHeight="1" spans="1:5">
      <c r="A3" s="45" t="s">
        <v>73</v>
      </c>
      <c r="B3" s="45"/>
      <c r="C3" s="45" t="s">
        <v>139</v>
      </c>
      <c r="D3" s="45"/>
      <c r="E3" s="45"/>
    </row>
    <row r="4" spans="1:5">
      <c r="A4" s="45" t="s">
        <v>140</v>
      </c>
      <c r="B4" s="45" t="s">
        <v>141</v>
      </c>
      <c r="C4" s="45" t="s">
        <v>100</v>
      </c>
      <c r="D4" s="45" t="s">
        <v>75</v>
      </c>
      <c r="E4" s="45" t="s">
        <v>76</v>
      </c>
    </row>
    <row r="5" spans="1:5">
      <c r="A5" s="45" t="s">
        <v>54</v>
      </c>
      <c r="B5" s="45" t="s">
        <v>54</v>
      </c>
      <c r="C5" s="45">
        <v>1</v>
      </c>
      <c r="D5" s="45">
        <v>2</v>
      </c>
      <c r="E5" s="45">
        <v>3</v>
      </c>
    </row>
    <row r="6" spans="1:5">
      <c r="A6" s="85"/>
      <c r="B6" s="86" t="s">
        <v>78</v>
      </c>
      <c r="C6" s="87">
        <f t="shared" ref="C6:C24" si="0">D6</f>
        <v>1245.1957312</v>
      </c>
      <c r="D6" s="87">
        <f>D7+D15+D18+D22</f>
        <v>1245.1957312</v>
      </c>
      <c r="E6" s="93"/>
    </row>
    <row r="7" ht="25" customHeight="1" spans="1:5">
      <c r="A7" s="88" t="s">
        <v>142</v>
      </c>
      <c r="B7" s="89" t="s">
        <v>79</v>
      </c>
      <c r="C7" s="90">
        <f t="shared" si="0"/>
        <v>187.029599</v>
      </c>
      <c r="D7" s="75">
        <f>D8+D11+D13</f>
        <v>187.029599</v>
      </c>
      <c r="E7" s="94"/>
    </row>
    <row r="8" ht="25" customHeight="1" spans="1:5">
      <c r="A8" s="88" t="s">
        <v>143</v>
      </c>
      <c r="B8" s="89" t="s">
        <v>80</v>
      </c>
      <c r="C8" s="90">
        <f t="shared" si="0"/>
        <v>167.100252</v>
      </c>
      <c r="D8" s="75">
        <f>D9+D10</f>
        <v>167.100252</v>
      </c>
      <c r="E8" s="94"/>
    </row>
    <row r="9" ht="25" customHeight="1" spans="1:5">
      <c r="A9" s="91" t="s">
        <v>144</v>
      </c>
      <c r="B9" s="92" t="s">
        <v>81</v>
      </c>
      <c r="C9" s="90">
        <f t="shared" si="0"/>
        <v>111.9755</v>
      </c>
      <c r="D9" s="78">
        <f>表七!D8</f>
        <v>111.9755</v>
      </c>
      <c r="E9" s="79"/>
    </row>
    <row r="10" ht="25" customHeight="1" spans="1:5">
      <c r="A10" s="91" t="s">
        <v>145</v>
      </c>
      <c r="B10" s="92" t="s">
        <v>82</v>
      </c>
      <c r="C10" s="90">
        <f t="shared" si="0"/>
        <v>55.124752</v>
      </c>
      <c r="D10" s="78">
        <f>表七!D9</f>
        <v>55.124752</v>
      </c>
      <c r="E10" s="79"/>
    </row>
    <row r="11" ht="25" customHeight="1" spans="1:5">
      <c r="A11" s="88" t="s">
        <v>146</v>
      </c>
      <c r="B11" s="89" t="s">
        <v>83</v>
      </c>
      <c r="C11" s="90">
        <f t="shared" si="0"/>
        <v>2.424</v>
      </c>
      <c r="D11" s="75">
        <f>D12</f>
        <v>2.424</v>
      </c>
      <c r="E11" s="79"/>
    </row>
    <row r="12" ht="25" customHeight="1" spans="1:5">
      <c r="A12" s="91" t="s">
        <v>147</v>
      </c>
      <c r="B12" s="92" t="s">
        <v>84</v>
      </c>
      <c r="C12" s="90">
        <f t="shared" si="0"/>
        <v>2.424</v>
      </c>
      <c r="D12" s="78">
        <f>表七!D18</f>
        <v>2.424</v>
      </c>
      <c r="E12" s="94"/>
    </row>
    <row r="13" ht="25" customHeight="1" spans="1:5">
      <c r="A13" s="88" t="s">
        <v>148</v>
      </c>
      <c r="B13" s="89" t="s">
        <v>85</v>
      </c>
      <c r="C13" s="90">
        <f t="shared" si="0"/>
        <v>17.505347</v>
      </c>
      <c r="D13" s="75">
        <f>D14</f>
        <v>17.505347</v>
      </c>
      <c r="E13" s="79"/>
    </row>
    <row r="14" ht="25" customHeight="1" spans="1:5">
      <c r="A14" s="91" t="s">
        <v>149</v>
      </c>
      <c r="B14" s="92" t="s">
        <v>85</v>
      </c>
      <c r="C14" s="90">
        <f t="shared" si="0"/>
        <v>17.505347</v>
      </c>
      <c r="D14" s="78">
        <f>表七!D10+表七!D19+表七!E20</f>
        <v>17.505347</v>
      </c>
      <c r="E14" s="94"/>
    </row>
    <row r="15" ht="25" customHeight="1" spans="1:5">
      <c r="A15" s="88" t="s">
        <v>150</v>
      </c>
      <c r="B15" s="89" t="s">
        <v>86</v>
      </c>
      <c r="C15" s="90">
        <f t="shared" si="0"/>
        <v>56.038209</v>
      </c>
      <c r="D15" s="78">
        <f>D16</f>
        <v>56.038209</v>
      </c>
      <c r="E15" s="94"/>
    </row>
    <row r="16" ht="25" customHeight="1" spans="1:5">
      <c r="A16" s="88" t="s">
        <v>151</v>
      </c>
      <c r="B16" s="89" t="s">
        <v>87</v>
      </c>
      <c r="C16" s="90">
        <f t="shared" si="0"/>
        <v>56.038209</v>
      </c>
      <c r="D16" s="78">
        <f>D17</f>
        <v>56.038209</v>
      </c>
      <c r="E16" s="79"/>
    </row>
    <row r="17" ht="25" customHeight="1" spans="1:5">
      <c r="A17" s="91" t="s">
        <v>152</v>
      </c>
      <c r="B17" s="92" t="s">
        <v>88</v>
      </c>
      <c r="C17" s="90">
        <f t="shared" si="0"/>
        <v>56.038209</v>
      </c>
      <c r="D17" s="78">
        <f>表七!D11+表七!D12</f>
        <v>56.038209</v>
      </c>
      <c r="E17" s="95"/>
    </row>
    <row r="18" ht="25" customHeight="1" spans="1:5">
      <c r="A18" s="88" t="s">
        <v>153</v>
      </c>
      <c r="B18" s="89" t="s">
        <v>89</v>
      </c>
      <c r="C18" s="90">
        <f t="shared" si="0"/>
        <v>919.4379232</v>
      </c>
      <c r="D18" s="75">
        <f>D19</f>
        <v>919.4379232</v>
      </c>
      <c r="E18" s="95"/>
    </row>
    <row r="19" ht="25" customHeight="1" spans="1:5">
      <c r="A19" s="88" t="s">
        <v>154</v>
      </c>
      <c r="B19" s="89" t="s">
        <v>90</v>
      </c>
      <c r="C19" s="90">
        <f t="shared" si="0"/>
        <v>919.4379232</v>
      </c>
      <c r="D19" s="75">
        <f>D20+D21</f>
        <v>919.4379232</v>
      </c>
      <c r="E19" s="95"/>
    </row>
    <row r="20" ht="25" customHeight="1" spans="1:5">
      <c r="A20" s="91" t="s">
        <v>155</v>
      </c>
      <c r="B20" s="92" t="s">
        <v>91</v>
      </c>
      <c r="C20" s="90">
        <f t="shared" si="0"/>
        <v>433.9479232</v>
      </c>
      <c r="D20" s="78">
        <f>表七!D15+表七!D13+表七!E21</f>
        <v>433.9479232</v>
      </c>
      <c r="E20" s="95"/>
    </row>
    <row r="21" ht="25" customHeight="1" spans="1:5">
      <c r="A21" s="91" t="s">
        <v>156</v>
      </c>
      <c r="B21" s="92" t="s">
        <v>157</v>
      </c>
      <c r="C21" s="90">
        <f t="shared" si="0"/>
        <v>485.49</v>
      </c>
      <c r="D21" s="78">
        <f>表七!D14</f>
        <v>485.49</v>
      </c>
      <c r="E21" s="95"/>
    </row>
    <row r="22" ht="25" customHeight="1" spans="1:5">
      <c r="A22" s="88" t="s">
        <v>158</v>
      </c>
      <c r="B22" s="89" t="s">
        <v>93</v>
      </c>
      <c r="C22" s="90">
        <f t="shared" si="0"/>
        <v>82.69</v>
      </c>
      <c r="D22" s="78">
        <f>D23</f>
        <v>82.69</v>
      </c>
      <c r="E22" s="95"/>
    </row>
    <row r="23" ht="25" customHeight="1" spans="1:5">
      <c r="A23" s="88" t="s">
        <v>159</v>
      </c>
      <c r="B23" s="89" t="s">
        <v>94</v>
      </c>
      <c r="C23" s="90">
        <f t="shared" si="0"/>
        <v>82.69</v>
      </c>
      <c r="D23" s="78">
        <f>D24</f>
        <v>82.69</v>
      </c>
      <c r="E23" s="95"/>
    </row>
    <row r="24" ht="25" customHeight="1" spans="1:5">
      <c r="A24" s="91" t="s">
        <v>160</v>
      </c>
      <c r="B24" s="92" t="s">
        <v>95</v>
      </c>
      <c r="C24" s="90">
        <f t="shared" si="0"/>
        <v>82.69</v>
      </c>
      <c r="D24" s="78">
        <v>82.69</v>
      </c>
      <c r="E24" s="95"/>
    </row>
    <row r="25" spans="1:1">
      <c r="A25" s="63" t="s">
        <v>96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9" sqref="D9"/>
    </sheetView>
  </sheetViews>
  <sheetFormatPr defaultColWidth="9" defaultRowHeight="14.25"/>
  <cols>
    <col min="1" max="1" width="17.625" customWidth="1"/>
    <col min="11" max="11" width="12.875" customWidth="1"/>
  </cols>
  <sheetData>
    <row r="1" ht="20.25" spans="1:11">
      <c r="A1" s="35" t="s">
        <v>161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>
      <c r="A2" s="36"/>
      <c r="B2" s="37"/>
      <c r="C2" s="37"/>
      <c r="D2" s="37"/>
      <c r="E2" s="37"/>
      <c r="F2" s="37"/>
      <c r="G2" s="37"/>
      <c r="H2" s="37"/>
      <c r="I2" s="37"/>
      <c r="J2" s="37"/>
      <c r="K2" s="37" t="s">
        <v>1</v>
      </c>
    </row>
    <row r="3" ht="15" customHeight="1" spans="1:11">
      <c r="A3" s="45" t="s">
        <v>162</v>
      </c>
      <c r="B3" s="45" t="s">
        <v>163</v>
      </c>
      <c r="C3" s="45" t="s">
        <v>139</v>
      </c>
      <c r="D3" s="45"/>
      <c r="E3" s="45"/>
      <c r="F3" s="45" t="s">
        <v>164</v>
      </c>
      <c r="G3" s="45"/>
      <c r="H3" s="45"/>
      <c r="I3" s="45" t="s">
        <v>165</v>
      </c>
      <c r="J3" s="45"/>
      <c r="K3" s="45"/>
    </row>
    <row r="4" spans="1:11">
      <c r="A4" s="45"/>
      <c r="B4" s="45"/>
      <c r="C4" s="45" t="s">
        <v>100</v>
      </c>
      <c r="D4" s="45" t="s">
        <v>75</v>
      </c>
      <c r="E4" s="45" t="s">
        <v>76</v>
      </c>
      <c r="F4" s="45" t="s">
        <v>100</v>
      </c>
      <c r="G4" s="45" t="s">
        <v>75</v>
      </c>
      <c r="H4" s="45" t="s">
        <v>76</v>
      </c>
      <c r="I4" s="45" t="s">
        <v>100</v>
      </c>
      <c r="J4" s="45" t="s">
        <v>75</v>
      </c>
      <c r="K4" s="45" t="s">
        <v>76</v>
      </c>
    </row>
    <row r="5" spans="1:11">
      <c r="A5" s="80" t="s">
        <v>166</v>
      </c>
      <c r="B5" s="80">
        <v>1</v>
      </c>
      <c r="C5" s="80">
        <v>2</v>
      </c>
      <c r="D5" s="80">
        <v>3</v>
      </c>
      <c r="E5" s="80">
        <v>4</v>
      </c>
      <c r="F5" s="80">
        <v>5</v>
      </c>
      <c r="G5" s="80">
        <v>6</v>
      </c>
      <c r="H5" s="80">
        <v>7</v>
      </c>
      <c r="I5" s="80">
        <v>8</v>
      </c>
      <c r="J5" s="80">
        <v>9</v>
      </c>
      <c r="K5" s="84">
        <v>10</v>
      </c>
    </row>
    <row r="6" spans="1:11">
      <c r="A6" s="81" t="s">
        <v>78</v>
      </c>
      <c r="B6" s="82">
        <f>C6</f>
        <v>1245.1957312</v>
      </c>
      <c r="C6" s="82">
        <f>D6</f>
        <v>1245.1957312</v>
      </c>
      <c r="D6" s="82">
        <f>D7</f>
        <v>1245.1957312</v>
      </c>
      <c r="E6" s="79"/>
      <c r="F6" s="79"/>
      <c r="G6" s="79"/>
      <c r="H6" s="79"/>
      <c r="I6" s="79"/>
      <c r="J6" s="79"/>
      <c r="K6" s="79"/>
    </row>
    <row r="7" spans="1:11">
      <c r="A7" s="83" t="s">
        <v>167</v>
      </c>
      <c r="B7" s="82">
        <f>C7</f>
        <v>1245.1957312</v>
      </c>
      <c r="C7" s="82">
        <f>D7</f>
        <v>1245.1957312</v>
      </c>
      <c r="D7" s="82">
        <f>D8</f>
        <v>1245.1957312</v>
      </c>
      <c r="E7" s="79"/>
      <c r="F7" s="79"/>
      <c r="G7" s="79"/>
      <c r="H7" s="79"/>
      <c r="I7" s="79"/>
      <c r="J7" s="79"/>
      <c r="K7" s="79"/>
    </row>
    <row r="8" spans="1:11">
      <c r="A8" s="83" t="s">
        <v>168</v>
      </c>
      <c r="B8" s="82">
        <f>C8</f>
        <v>1245.1957312</v>
      </c>
      <c r="C8" s="82">
        <f>D8</f>
        <v>1245.1957312</v>
      </c>
      <c r="D8" s="82">
        <f>表七!C6</f>
        <v>1245.1957312</v>
      </c>
      <c r="E8" s="79"/>
      <c r="F8" s="79"/>
      <c r="G8" s="79"/>
      <c r="H8" s="79"/>
      <c r="I8" s="79"/>
      <c r="J8" s="79"/>
      <c r="K8" s="79"/>
    </row>
    <row r="9" spans="1:11">
      <c r="A9" s="60"/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>
      <c r="A10" s="60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>
      <c r="A11" s="60"/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>
      <c r="A12" s="60"/>
      <c r="B12" s="79"/>
      <c r="C12" s="79"/>
      <c r="D12" s="79"/>
      <c r="E12" s="79"/>
      <c r="F12" s="79"/>
      <c r="G12" s="79"/>
      <c r="H12" s="79"/>
      <c r="I12" s="79"/>
      <c r="J12" s="79"/>
      <c r="K12" s="79"/>
    </row>
    <row r="13" spans="1:11">
      <c r="A13" s="60"/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14" spans="1:11">
      <c r="A14" s="60"/>
      <c r="B14" s="79"/>
      <c r="C14" s="79"/>
      <c r="D14" s="79"/>
      <c r="E14" s="79"/>
      <c r="F14" s="79"/>
      <c r="G14" s="79"/>
      <c r="H14" s="79"/>
      <c r="I14" s="79"/>
      <c r="J14" s="79"/>
      <c r="K14" s="79"/>
    </row>
    <row r="15" spans="1:11">
      <c r="A15" s="60"/>
      <c r="B15" s="79"/>
      <c r="C15" s="79"/>
      <c r="D15" s="79"/>
      <c r="E15" s="79"/>
      <c r="F15" s="79"/>
      <c r="G15" s="79"/>
      <c r="H15" s="79"/>
      <c r="I15" s="79"/>
      <c r="J15" s="79"/>
      <c r="K15" s="79"/>
    </row>
    <row r="16" spans="1:1">
      <c r="A16" s="63" t="s">
        <v>96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C6" sqref="C6"/>
    </sheetView>
  </sheetViews>
  <sheetFormatPr defaultColWidth="9" defaultRowHeight="14.25" outlineLevelCol="4"/>
  <cols>
    <col min="1" max="1" width="33.625" customWidth="1"/>
    <col min="2" max="2" width="20.125" customWidth="1"/>
    <col min="3" max="4" width="8.375" customWidth="1"/>
    <col min="5" max="5" width="10.875" customWidth="1"/>
  </cols>
  <sheetData>
    <row r="1" ht="20.25" spans="1:5">
      <c r="A1" s="35" t="s">
        <v>169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ht="15" customHeight="1" spans="1:5">
      <c r="A3" s="45" t="s">
        <v>170</v>
      </c>
      <c r="B3" s="45"/>
      <c r="C3" s="45" t="s">
        <v>171</v>
      </c>
      <c r="D3" s="45"/>
      <c r="E3" s="45"/>
    </row>
    <row r="4" spans="1:5">
      <c r="A4" s="45" t="s">
        <v>140</v>
      </c>
      <c r="B4" s="69" t="s">
        <v>141</v>
      </c>
      <c r="C4" s="45" t="s">
        <v>100</v>
      </c>
      <c r="D4" s="45" t="s">
        <v>172</v>
      </c>
      <c r="E4" s="45" t="s">
        <v>173</v>
      </c>
    </row>
    <row r="5" spans="1:5">
      <c r="A5" s="45" t="s">
        <v>54</v>
      </c>
      <c r="B5" s="69" t="s">
        <v>54</v>
      </c>
      <c r="C5" s="45">
        <v>1</v>
      </c>
      <c r="D5" s="45">
        <v>2</v>
      </c>
      <c r="E5" s="45">
        <v>3</v>
      </c>
    </row>
    <row r="6" spans="1:5">
      <c r="A6" s="54"/>
      <c r="B6" s="70" t="s">
        <v>78</v>
      </c>
      <c r="C6" s="71">
        <f t="shared" ref="C6:C16" si="0">D6+E6</f>
        <v>1245.1957312</v>
      </c>
      <c r="D6" s="72">
        <f>SUM(D7+D17+D21)</f>
        <v>1128.277408</v>
      </c>
      <c r="E6" s="72">
        <f>E20+E21</f>
        <v>116.9183232</v>
      </c>
    </row>
    <row r="7" spans="1:5">
      <c r="A7" s="73" t="s">
        <v>174</v>
      </c>
      <c r="B7" s="74" t="s">
        <v>175</v>
      </c>
      <c r="C7" s="71">
        <f t="shared" si="0"/>
        <v>1125.853408</v>
      </c>
      <c r="D7" s="75">
        <f>D8+D9+D10+D11+D12+D13+D14+D16+D15</f>
        <v>1125.853408</v>
      </c>
      <c r="E7" s="75"/>
    </row>
    <row r="8" ht="24" spans="1:5">
      <c r="A8" s="76" t="s">
        <v>176</v>
      </c>
      <c r="B8" s="77" t="s">
        <v>177</v>
      </c>
      <c r="C8" s="71">
        <f t="shared" si="0"/>
        <v>111.9755</v>
      </c>
      <c r="D8" s="78">
        <v>111.9755</v>
      </c>
      <c r="E8" s="78"/>
    </row>
    <row r="9" spans="1:5">
      <c r="A9" s="76" t="s">
        <v>178</v>
      </c>
      <c r="B9" s="77" t="s">
        <v>179</v>
      </c>
      <c r="C9" s="71">
        <f t="shared" si="0"/>
        <v>55.124752</v>
      </c>
      <c r="D9" s="78">
        <v>55.124752</v>
      </c>
      <c r="E9" s="78"/>
    </row>
    <row r="10" spans="1:5">
      <c r="A10" s="76" t="s">
        <v>180</v>
      </c>
      <c r="B10" s="77" t="s">
        <v>181</v>
      </c>
      <c r="C10" s="71">
        <f t="shared" si="0"/>
        <v>7.525347</v>
      </c>
      <c r="D10" s="78">
        <v>7.525347</v>
      </c>
      <c r="E10" s="78"/>
    </row>
    <row r="11" spans="1:5">
      <c r="A11" s="76" t="s">
        <v>182</v>
      </c>
      <c r="B11" s="77" t="s">
        <v>183</v>
      </c>
      <c r="C11" s="71">
        <f t="shared" si="0"/>
        <v>43.213209</v>
      </c>
      <c r="D11" s="78">
        <v>43.213209</v>
      </c>
      <c r="E11" s="78"/>
    </row>
    <row r="12" spans="1:5">
      <c r="A12" s="76" t="s">
        <v>184</v>
      </c>
      <c r="B12" s="77" t="s">
        <v>185</v>
      </c>
      <c r="C12" s="71">
        <f t="shared" si="0"/>
        <v>12.825</v>
      </c>
      <c r="D12" s="78">
        <v>12.825</v>
      </c>
      <c r="E12" s="78"/>
    </row>
    <row r="13" spans="1:5">
      <c r="A13" s="76" t="s">
        <v>186</v>
      </c>
      <c r="B13" s="77" t="s">
        <v>187</v>
      </c>
      <c r="C13" s="71">
        <f t="shared" si="0"/>
        <v>24.24</v>
      </c>
      <c r="D13" s="78">
        <v>24.24</v>
      </c>
      <c r="E13" s="78"/>
    </row>
    <row r="14" spans="1:5">
      <c r="A14" s="76" t="s">
        <v>188</v>
      </c>
      <c r="B14" s="77" t="s">
        <v>189</v>
      </c>
      <c r="C14" s="71">
        <f t="shared" si="0"/>
        <v>485.49</v>
      </c>
      <c r="D14" s="78">
        <v>485.49</v>
      </c>
      <c r="E14" s="78"/>
    </row>
    <row r="15" spans="1:5">
      <c r="A15" s="76" t="s">
        <v>190</v>
      </c>
      <c r="B15" s="77" t="s">
        <v>191</v>
      </c>
      <c r="C15" s="71">
        <f t="shared" si="0"/>
        <v>302.7696</v>
      </c>
      <c r="D15" s="78">
        <v>302.7696</v>
      </c>
      <c r="E15" s="78"/>
    </row>
    <row r="16" spans="1:5">
      <c r="A16" s="76" t="s">
        <v>192</v>
      </c>
      <c r="B16" s="77" t="s">
        <v>95</v>
      </c>
      <c r="C16" s="71">
        <f t="shared" si="0"/>
        <v>82.69</v>
      </c>
      <c r="D16" s="78">
        <v>82.69</v>
      </c>
      <c r="E16" s="78"/>
    </row>
    <row r="17" spans="1:5">
      <c r="A17" s="73" t="s">
        <v>193</v>
      </c>
      <c r="B17" s="74" t="s">
        <v>194</v>
      </c>
      <c r="C17" s="71">
        <f>D17</f>
        <v>2.424</v>
      </c>
      <c r="D17" s="75">
        <f>D18+D19</f>
        <v>2.424</v>
      </c>
      <c r="E17" s="75"/>
    </row>
    <row r="18" spans="1:5">
      <c r="A18" s="76" t="s">
        <v>195</v>
      </c>
      <c r="B18" s="77" t="s">
        <v>196</v>
      </c>
      <c r="C18" s="71">
        <f t="shared" ref="C18:C37" si="1">D18+E18</f>
        <v>2.424</v>
      </c>
      <c r="D18" s="78">
        <v>2.424</v>
      </c>
      <c r="E18" s="78"/>
    </row>
    <row r="19" spans="1:5">
      <c r="A19" s="76" t="s">
        <v>197</v>
      </c>
      <c r="B19" s="77" t="s">
        <v>198</v>
      </c>
      <c r="C19" s="71">
        <f t="shared" si="1"/>
        <v>0</v>
      </c>
      <c r="D19" s="78">
        <v>0</v>
      </c>
      <c r="E19" s="78"/>
    </row>
    <row r="20" spans="1:5">
      <c r="A20" s="60">
        <v>30399</v>
      </c>
      <c r="B20" s="77" t="s">
        <v>199</v>
      </c>
      <c r="C20" s="71">
        <f t="shared" si="1"/>
        <v>9.98</v>
      </c>
      <c r="D20" s="79"/>
      <c r="E20" s="79">
        <v>9.98</v>
      </c>
    </row>
    <row r="21" spans="1:5">
      <c r="A21" s="73" t="s">
        <v>200</v>
      </c>
      <c r="B21" s="74" t="s">
        <v>201</v>
      </c>
      <c r="C21" s="71">
        <f t="shared" si="1"/>
        <v>106.9383232</v>
      </c>
      <c r="D21" s="75"/>
      <c r="E21" s="75">
        <f>E22+E23+E24+E25+E26+E27+E28+E29+E30+E31+E32+E33+E34+E35+E36+E37</f>
        <v>106.9383232</v>
      </c>
    </row>
    <row r="22" spans="1:5">
      <c r="A22" s="76" t="s">
        <v>202</v>
      </c>
      <c r="B22" s="77" t="s">
        <v>203</v>
      </c>
      <c r="C22" s="71">
        <f t="shared" si="1"/>
        <v>17.34</v>
      </c>
      <c r="D22" s="78"/>
      <c r="E22" s="78">
        <v>17.34</v>
      </c>
    </row>
    <row r="23" spans="1:5">
      <c r="A23" s="76" t="s">
        <v>204</v>
      </c>
      <c r="B23" s="77" t="s">
        <v>205</v>
      </c>
      <c r="C23" s="71">
        <f t="shared" si="1"/>
        <v>7.9778232</v>
      </c>
      <c r="D23" s="78"/>
      <c r="E23" s="78">
        <v>7.9778232</v>
      </c>
    </row>
    <row r="24" spans="1:5">
      <c r="A24" s="76" t="s">
        <v>206</v>
      </c>
      <c r="B24" s="77" t="s">
        <v>207</v>
      </c>
      <c r="C24" s="71">
        <f t="shared" si="1"/>
        <v>16.6205</v>
      </c>
      <c r="D24" s="78"/>
      <c r="E24" s="78">
        <v>16.6205</v>
      </c>
    </row>
    <row r="25" spans="1:5">
      <c r="A25" s="76" t="s">
        <v>208</v>
      </c>
      <c r="B25" s="77" t="s">
        <v>209</v>
      </c>
      <c r="C25" s="71">
        <f t="shared" si="1"/>
        <v>5</v>
      </c>
      <c r="D25" s="78"/>
      <c r="E25" s="78">
        <v>5</v>
      </c>
    </row>
    <row r="26" spans="1:5">
      <c r="A26" s="76" t="s">
        <v>210</v>
      </c>
      <c r="B26" s="77" t="s">
        <v>211</v>
      </c>
      <c r="C26" s="71">
        <f t="shared" si="1"/>
        <v>0.2</v>
      </c>
      <c r="D26" s="78"/>
      <c r="E26" s="78">
        <v>0.2</v>
      </c>
    </row>
    <row r="27" spans="1:5">
      <c r="A27" s="76" t="s">
        <v>212</v>
      </c>
      <c r="B27" s="77" t="s">
        <v>213</v>
      </c>
      <c r="C27" s="71">
        <f t="shared" si="1"/>
        <v>5</v>
      </c>
      <c r="D27" s="78"/>
      <c r="E27" s="78">
        <v>5</v>
      </c>
    </row>
    <row r="28" spans="1:5">
      <c r="A28" s="76" t="s">
        <v>214</v>
      </c>
      <c r="B28" s="77" t="s">
        <v>215</v>
      </c>
      <c r="C28" s="71">
        <f t="shared" si="1"/>
        <v>8</v>
      </c>
      <c r="D28" s="78"/>
      <c r="E28" s="78">
        <v>8</v>
      </c>
    </row>
    <row r="29" spans="1:5">
      <c r="A29" s="76" t="s">
        <v>216</v>
      </c>
      <c r="B29" s="77" t="s">
        <v>217</v>
      </c>
      <c r="C29" s="71">
        <f t="shared" si="1"/>
        <v>15</v>
      </c>
      <c r="D29" s="78"/>
      <c r="E29" s="78">
        <v>15</v>
      </c>
    </row>
    <row r="30" spans="1:5">
      <c r="A30" s="76" t="s">
        <v>218</v>
      </c>
      <c r="B30" s="77" t="s">
        <v>219</v>
      </c>
      <c r="C30" s="71">
        <f t="shared" si="1"/>
        <v>0.35</v>
      </c>
      <c r="D30" s="78"/>
      <c r="E30" s="78">
        <v>0.35</v>
      </c>
    </row>
    <row r="31" spans="1:5">
      <c r="A31" s="76" t="s">
        <v>220</v>
      </c>
      <c r="B31" s="77" t="s">
        <v>221</v>
      </c>
      <c r="C31" s="71">
        <f t="shared" si="1"/>
        <v>0.3</v>
      </c>
      <c r="D31" s="78"/>
      <c r="E31" s="78">
        <v>0.3</v>
      </c>
    </row>
    <row r="32" spans="1:5">
      <c r="A32" s="76" t="s">
        <v>222</v>
      </c>
      <c r="B32" s="77" t="s">
        <v>223</v>
      </c>
      <c r="C32" s="71">
        <f t="shared" si="1"/>
        <v>2</v>
      </c>
      <c r="D32" s="78"/>
      <c r="E32" s="78">
        <v>2</v>
      </c>
    </row>
    <row r="33" spans="1:5">
      <c r="A33" s="76" t="s">
        <v>224</v>
      </c>
      <c r="B33" s="77" t="s">
        <v>225</v>
      </c>
      <c r="C33" s="71">
        <f t="shared" si="1"/>
        <v>6</v>
      </c>
      <c r="D33" s="78"/>
      <c r="E33" s="78">
        <v>6</v>
      </c>
    </row>
    <row r="34" spans="1:5">
      <c r="A34" s="76" t="s">
        <v>226</v>
      </c>
      <c r="B34" s="77" t="s">
        <v>227</v>
      </c>
      <c r="C34" s="71">
        <f t="shared" si="1"/>
        <v>10</v>
      </c>
      <c r="D34" s="78"/>
      <c r="E34" s="78">
        <v>10</v>
      </c>
    </row>
    <row r="35" spans="1:5">
      <c r="A35" s="76" t="s">
        <v>228</v>
      </c>
      <c r="B35" s="77" t="s">
        <v>229</v>
      </c>
      <c r="C35" s="71">
        <f t="shared" si="1"/>
        <v>1.2</v>
      </c>
      <c r="D35" s="78"/>
      <c r="E35" s="78">
        <v>1.2</v>
      </c>
    </row>
    <row r="36" spans="1:5">
      <c r="A36" s="76" t="s">
        <v>230</v>
      </c>
      <c r="B36" s="77" t="s">
        <v>231</v>
      </c>
      <c r="C36" s="71">
        <f t="shared" si="1"/>
        <v>5</v>
      </c>
      <c r="D36" s="78"/>
      <c r="E36" s="78">
        <v>5</v>
      </c>
    </row>
    <row r="37" spans="1:5">
      <c r="A37" s="76" t="s">
        <v>232</v>
      </c>
      <c r="B37" s="77" t="s">
        <v>233</v>
      </c>
      <c r="C37" s="71">
        <f t="shared" si="1"/>
        <v>6.95</v>
      </c>
      <c r="D37" s="78"/>
      <c r="E37" s="78">
        <v>6.95</v>
      </c>
    </row>
    <row r="38" spans="1:1">
      <c r="A38" s="63" t="s">
        <v>96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6" sqref="A6:A14"/>
    </sheetView>
  </sheetViews>
  <sheetFormatPr defaultColWidth="9" defaultRowHeight="14.25" outlineLevelCol="7"/>
  <cols>
    <col min="1" max="1" width="29" customWidth="1"/>
    <col min="2" max="8" width="14.625" customWidth="1"/>
  </cols>
  <sheetData>
    <row r="1" ht="20.25" spans="1:8">
      <c r="A1" s="35" t="s">
        <v>234</v>
      </c>
      <c r="B1" s="35"/>
      <c r="C1" s="35"/>
      <c r="D1" s="35"/>
      <c r="E1" s="35"/>
      <c r="F1" s="35"/>
      <c r="G1" s="35"/>
      <c r="H1" s="35"/>
    </row>
    <row r="2" spans="1:8">
      <c r="A2" s="36"/>
      <c r="B2" s="37"/>
      <c r="C2" s="37"/>
      <c r="D2" s="37"/>
      <c r="E2" s="37"/>
      <c r="F2" s="37"/>
      <c r="G2" s="37"/>
      <c r="H2" s="37" t="s">
        <v>1</v>
      </c>
    </row>
    <row r="3" ht="15" customHeight="1" spans="1:8">
      <c r="A3" s="45" t="s">
        <v>162</v>
      </c>
      <c r="B3" s="40" t="s">
        <v>235</v>
      </c>
      <c r="C3" s="40"/>
      <c r="D3" s="40"/>
      <c r="E3" s="40"/>
      <c r="F3" s="40"/>
      <c r="G3" s="40" t="s">
        <v>236</v>
      </c>
      <c r="H3" s="40" t="s">
        <v>237</v>
      </c>
    </row>
    <row r="4" ht="15" customHeight="1" spans="1:8">
      <c r="A4" s="45"/>
      <c r="B4" s="40" t="s">
        <v>100</v>
      </c>
      <c r="C4" s="40" t="s">
        <v>238</v>
      </c>
      <c r="D4" s="40" t="s">
        <v>239</v>
      </c>
      <c r="E4" s="40" t="s">
        <v>240</v>
      </c>
      <c r="F4" s="40"/>
      <c r="G4" s="40"/>
      <c r="H4" s="40"/>
    </row>
    <row r="5" spans="1:8">
      <c r="A5" s="45"/>
      <c r="B5" s="40"/>
      <c r="C5" s="40"/>
      <c r="D5" s="40"/>
      <c r="E5" s="40" t="s">
        <v>241</v>
      </c>
      <c r="F5" s="40" t="s">
        <v>242</v>
      </c>
      <c r="G5" s="40"/>
      <c r="H5" s="40"/>
    </row>
    <row r="6" spans="1:8">
      <c r="A6" s="40" t="s">
        <v>54</v>
      </c>
      <c r="B6" s="53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</row>
    <row r="7" spans="1:8">
      <c r="A7" s="54" t="s">
        <v>78</v>
      </c>
      <c r="B7" s="55">
        <v>5.35</v>
      </c>
      <c r="C7" s="56"/>
      <c r="D7" s="56">
        <v>0.35</v>
      </c>
      <c r="E7" s="56"/>
      <c r="F7" s="56">
        <v>5</v>
      </c>
      <c r="G7" s="65">
        <v>0.3</v>
      </c>
      <c r="H7" s="66">
        <v>0.2</v>
      </c>
    </row>
    <row r="8" spans="1:8">
      <c r="A8" s="54" t="s">
        <v>167</v>
      </c>
      <c r="B8" s="55">
        <v>5.35</v>
      </c>
      <c r="C8" s="56"/>
      <c r="D8" s="56">
        <v>0.35</v>
      </c>
      <c r="E8" s="56"/>
      <c r="F8" s="56">
        <v>5</v>
      </c>
      <c r="G8" s="65">
        <v>0.3</v>
      </c>
      <c r="H8" s="66">
        <v>0.2</v>
      </c>
    </row>
    <row r="9" spans="1:8">
      <c r="A9" s="57" t="s">
        <v>168</v>
      </c>
      <c r="B9" s="58">
        <v>5.35</v>
      </c>
      <c r="C9" s="59"/>
      <c r="D9" s="59">
        <v>0.35</v>
      </c>
      <c r="E9" s="59"/>
      <c r="F9" s="59">
        <v>5</v>
      </c>
      <c r="G9" s="67">
        <v>0.3</v>
      </c>
      <c r="H9" s="68">
        <v>0.2</v>
      </c>
    </row>
    <row r="10" spans="1:8">
      <c r="A10" s="60"/>
      <c r="B10" s="61"/>
      <c r="C10" s="62"/>
      <c r="D10" s="62"/>
      <c r="E10" s="62"/>
      <c r="F10" s="62"/>
      <c r="G10" s="62"/>
      <c r="H10" s="62"/>
    </row>
    <row r="11" spans="1:8">
      <c r="A11" s="60"/>
      <c r="B11" s="61"/>
      <c r="C11" s="62"/>
      <c r="D11" s="62"/>
      <c r="E11" s="62"/>
      <c r="F11" s="62"/>
      <c r="G11" s="62"/>
      <c r="H11" s="62"/>
    </row>
    <row r="12" spans="1:8">
      <c r="A12" s="60"/>
      <c r="B12" s="61"/>
      <c r="C12" s="62"/>
      <c r="D12" s="62"/>
      <c r="E12" s="62"/>
      <c r="F12" s="62"/>
      <c r="G12" s="62"/>
      <c r="H12" s="62"/>
    </row>
    <row r="13" spans="1:8">
      <c r="A13" s="60"/>
      <c r="B13" s="61"/>
      <c r="C13" s="62"/>
      <c r="D13" s="62"/>
      <c r="E13" s="62"/>
      <c r="F13" s="62"/>
      <c r="G13" s="62"/>
      <c r="H13" s="62"/>
    </row>
    <row r="14" spans="1:8">
      <c r="A14" s="60"/>
      <c r="B14" s="61"/>
      <c r="C14" s="62"/>
      <c r="D14" s="62"/>
      <c r="E14" s="62"/>
      <c r="F14" s="62"/>
      <c r="G14" s="62"/>
      <c r="H14" s="62"/>
    </row>
    <row r="15" spans="1:8">
      <c r="A15" s="60"/>
      <c r="B15" s="62"/>
      <c r="C15" s="62"/>
      <c r="D15" s="62"/>
      <c r="E15" s="62"/>
      <c r="F15" s="62"/>
      <c r="G15" s="62"/>
      <c r="H15" s="62"/>
    </row>
    <row r="16" spans="1:8">
      <c r="A16" s="60"/>
      <c r="B16" s="62"/>
      <c r="C16" s="62"/>
      <c r="D16" s="62"/>
      <c r="E16" s="62"/>
      <c r="F16" s="62"/>
      <c r="G16" s="62"/>
      <c r="H16" s="62"/>
    </row>
    <row r="17" spans="1:1">
      <c r="A17" s="63" t="s">
        <v>96</v>
      </c>
    </row>
    <row r="18" spans="1:1">
      <c r="A18" s="64" t="s">
        <v>137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F7" sqref="F7"/>
    </sheetView>
  </sheetViews>
  <sheetFormatPr defaultColWidth="9" defaultRowHeight="14.25" outlineLevelCol="4"/>
  <cols>
    <col min="1" max="1" width="33.625" customWidth="1"/>
    <col min="2" max="2" width="21" customWidth="1"/>
    <col min="3" max="3" width="6.625" customWidth="1"/>
    <col min="4" max="4" width="7.625" customWidth="1"/>
    <col min="5" max="5" width="10.875" customWidth="1"/>
  </cols>
  <sheetData>
    <row r="1" ht="20.25" spans="1:5">
      <c r="A1" s="35" t="s">
        <v>243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spans="1:5">
      <c r="A3" s="45" t="s">
        <v>244</v>
      </c>
      <c r="B3" s="45" t="s">
        <v>4</v>
      </c>
      <c r="C3" s="45" t="s">
        <v>100</v>
      </c>
      <c r="D3" s="45" t="s">
        <v>75</v>
      </c>
      <c r="E3" s="45" t="s">
        <v>76</v>
      </c>
    </row>
    <row r="4" spans="1:5">
      <c r="A4" s="45" t="s">
        <v>54</v>
      </c>
      <c r="B4" s="45" t="s">
        <v>54</v>
      </c>
      <c r="C4" s="45">
        <v>1</v>
      </c>
      <c r="D4" s="45">
        <v>2</v>
      </c>
      <c r="E4" s="45">
        <v>3</v>
      </c>
    </row>
    <row r="5" spans="1:5">
      <c r="A5" s="46"/>
      <c r="B5" s="47" t="s">
        <v>163</v>
      </c>
      <c r="C5" s="48">
        <f>D5</f>
        <v>66.0705</v>
      </c>
      <c r="D5" s="48">
        <f>D6+D7+D8+D9+D10+D11+D12+D13+D14+D15+D16+D17+D18+D19+D20</f>
        <v>66.0705</v>
      </c>
      <c r="E5" s="51"/>
    </row>
    <row r="6" spans="1:5">
      <c r="A6" s="49">
        <v>1</v>
      </c>
      <c r="B6" s="43" t="s">
        <v>245</v>
      </c>
      <c r="C6" s="48">
        <f t="shared" ref="C6:C20" si="0">D6</f>
        <v>6.95</v>
      </c>
      <c r="D6" s="50">
        <v>6.95</v>
      </c>
      <c r="E6" s="52"/>
    </row>
    <row r="7" spans="1:5">
      <c r="A7" s="49">
        <v>2</v>
      </c>
      <c r="B7" s="43" t="s">
        <v>246</v>
      </c>
      <c r="C7" s="48">
        <f t="shared" si="0"/>
        <v>5</v>
      </c>
      <c r="D7" s="50">
        <v>5</v>
      </c>
      <c r="E7" s="52"/>
    </row>
    <row r="8" spans="1:5">
      <c r="A8" s="49">
        <v>3</v>
      </c>
      <c r="B8" s="43" t="s">
        <v>247</v>
      </c>
      <c r="C8" s="48">
        <f t="shared" si="0"/>
        <v>1.2</v>
      </c>
      <c r="D8" s="50">
        <v>1.2</v>
      </c>
      <c r="E8" s="52"/>
    </row>
    <row r="9" spans="1:5">
      <c r="A9" s="49">
        <v>4</v>
      </c>
      <c r="B9" s="43" t="s">
        <v>248</v>
      </c>
      <c r="C9" s="48">
        <f t="shared" si="0"/>
        <v>10</v>
      </c>
      <c r="D9" s="50">
        <v>10</v>
      </c>
      <c r="E9" s="52"/>
    </row>
    <row r="10" spans="1:5">
      <c r="A10" s="49">
        <v>5</v>
      </c>
      <c r="B10" s="43" t="s">
        <v>249</v>
      </c>
      <c r="C10" s="48">
        <f t="shared" si="0"/>
        <v>6</v>
      </c>
      <c r="D10" s="50">
        <v>6</v>
      </c>
      <c r="E10" s="52"/>
    </row>
    <row r="11" spans="1:5">
      <c r="A11" s="49">
        <v>6</v>
      </c>
      <c r="B11" s="43" t="s">
        <v>250</v>
      </c>
      <c r="C11" s="48">
        <f t="shared" si="0"/>
        <v>8</v>
      </c>
      <c r="D11" s="50">
        <v>8</v>
      </c>
      <c r="E11" s="52"/>
    </row>
    <row r="12" spans="1:5">
      <c r="A12" s="49">
        <v>7</v>
      </c>
      <c r="B12" s="43" t="s">
        <v>251</v>
      </c>
      <c r="C12" s="48">
        <f t="shared" si="0"/>
        <v>0</v>
      </c>
      <c r="D12" s="50">
        <v>0</v>
      </c>
      <c r="E12" s="52"/>
    </row>
    <row r="13" spans="1:5">
      <c r="A13" s="49">
        <v>8</v>
      </c>
      <c r="B13" s="43" t="s">
        <v>252</v>
      </c>
      <c r="C13" s="48">
        <f t="shared" si="0"/>
        <v>5</v>
      </c>
      <c r="D13" s="50">
        <v>5</v>
      </c>
      <c r="E13" s="52"/>
    </row>
    <row r="14" spans="1:5">
      <c r="A14" s="49">
        <v>9</v>
      </c>
      <c r="B14" s="43" t="s">
        <v>253</v>
      </c>
      <c r="C14" s="48">
        <f t="shared" si="0"/>
        <v>2</v>
      </c>
      <c r="D14" s="50">
        <v>2</v>
      </c>
      <c r="E14" s="52"/>
    </row>
    <row r="15" spans="1:5">
      <c r="A15" s="49">
        <v>10</v>
      </c>
      <c r="B15" s="43" t="s">
        <v>254</v>
      </c>
      <c r="C15" s="48">
        <f t="shared" si="0"/>
        <v>0.3</v>
      </c>
      <c r="D15" s="50">
        <v>0.3</v>
      </c>
      <c r="E15" s="52"/>
    </row>
    <row r="16" spans="1:5">
      <c r="A16" s="49">
        <v>11</v>
      </c>
      <c r="B16" s="43" t="s">
        <v>255</v>
      </c>
      <c r="C16" s="48">
        <f t="shared" si="0"/>
        <v>0</v>
      </c>
      <c r="D16" s="50">
        <v>0</v>
      </c>
      <c r="E16" s="52"/>
    </row>
    <row r="17" spans="1:5">
      <c r="A17" s="49">
        <v>12</v>
      </c>
      <c r="B17" s="43" t="s">
        <v>256</v>
      </c>
      <c r="C17" s="48">
        <f t="shared" si="0"/>
        <v>16.6205</v>
      </c>
      <c r="D17" s="50">
        <v>16.6205</v>
      </c>
      <c r="E17" s="52"/>
    </row>
    <row r="18" spans="1:5">
      <c r="A18" s="49">
        <v>13</v>
      </c>
      <c r="B18" s="43" t="s">
        <v>257</v>
      </c>
      <c r="C18" s="48">
        <f t="shared" si="0"/>
        <v>5</v>
      </c>
      <c r="D18" s="50">
        <v>5</v>
      </c>
      <c r="E18" s="52"/>
    </row>
    <row r="19" spans="1:5">
      <c r="A19" s="49">
        <v>14</v>
      </c>
      <c r="B19" s="43" t="s">
        <v>258</v>
      </c>
      <c r="C19" s="48">
        <f t="shared" si="0"/>
        <v>0</v>
      </c>
      <c r="D19" s="50"/>
      <c r="E19" s="52"/>
    </row>
    <row r="20" spans="1:5">
      <c r="A20" s="49">
        <v>15</v>
      </c>
      <c r="B20" s="43" t="s">
        <v>259</v>
      </c>
      <c r="C20" s="48">
        <f t="shared" si="0"/>
        <v>0</v>
      </c>
      <c r="D20" s="50"/>
      <c r="E20" s="52"/>
    </row>
    <row r="21" spans="1:1">
      <c r="A21" s="44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表六</vt:lpstr>
      <vt:lpstr>表五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qyshcx</cp:lastModifiedBy>
  <dcterms:created xsi:type="dcterms:W3CDTF">2023-04-12T23:17:00Z</dcterms:created>
  <cp:lastPrinted>2024-02-01T17:31:00Z</cp:lastPrinted>
  <dcterms:modified xsi:type="dcterms:W3CDTF">2025-02-13T14:48:40Z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BC2BF554446B49DFA0BD21E665D3AF47_13</vt:lpwstr>
  </property>
  <property fmtid="{D5CDD505-2E9C-101B-9397-08002B2CF9AE}" pid="3" name="KSOProductBuildVer">
    <vt:lpwstr>2052-12.8.2.1115</vt:lpwstr>
  </property>
</Properties>
</file>