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7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<sst xmlns="http://schemas.openxmlformats.org/spreadsheetml/2006/main" count="422" uniqueCount="305">
  <si>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华池县悦乐社会福利院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</si>
  <si>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</si>
  <si>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</si>
  <si>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</si>
  <si>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</si>
  <si>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</si>
  <si>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</si>
  <si>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</si>
  <si>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</si>
  <si>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</si>
  <si>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</si>
  <si>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</si>
  <si>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</si>
  <si>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</si>
  <si>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</si>
  <si>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</si>
  <si>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</si>
  <si>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</si>
  <si>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</si>
  <si>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</si>
  <si>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</si>
  <si>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</si>
  <si>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</si>
  <si>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</si>
  <si>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</si>
  <si>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</si>
  <si>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</si>
  <si>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</si>
  <si>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</si>
  <si>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</si>
  <si>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</si>
  <si>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</si>
  <si>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</si>
  <si>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</si>
  <si>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</si>
  <si>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</si>
  <si>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</si>
  <si>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</si>
  <si>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</si>
  <si>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</si>
  <si>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</si>
  <si>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</si>
  <si>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</si>
  <si>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</si>
  <si>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</si>
  <si>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</si>
  <si>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</si>
  <si>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</si>
  <si>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</si>
  <si>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</si>
  <si>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</si>
  <si>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</si>
  <si>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</si>
  <si>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华池县悦乐社会福利院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</si>
  <si>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</si>
  <si>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</si>
  <si>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</si>
  <si>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</si>
  <si>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</si>
  <si>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</si>
  <si>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</si>
  <si>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</si>
  <si>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</si>
  <si>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</si>
  <si>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</si>
  <si>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</si>
  <si>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</si>
  <si>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</si>
  <si>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华池县悦乐社会福利院</t>
    </r>
    <r>
      <rPr>
        <sz val="16"/>
        <color theme="1"/>
        <rFont val="仿宋_GB2312"/>
        <charset val="134"/>
      </rPr>
      <t>支出总体情况表</t>
    </r>
  </si>
  <si>
    <t>功能可能分类</t>
  </si>
  <si>
    <t>支出合计</t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</si>
  <si>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</si>
  <si>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</si>
  <si>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t>上年结转</t>
  </si>
  <si>
    <t>科目编码</t>
  </si>
  <si>
    <t>科目名称</t>
  </si>
  <si>
    <r>
      <rPr>
        <b/>
        <sz val="9"/>
        <color rgb="FF000000"/>
        <rFont val="宋体"/>
        <charset val="134"/>
      </rPr>
      <t>上年结转</t>
    </r>
  </si>
  <si>
    <t>合计</t>
  </si>
  <si>
    <t>208</t>
  </si>
  <si>
    <t>社会保障和就业支出</t>
  </si>
  <si>
    <t>20802</t>
  </si>
  <si>
    <t>民政管理事务</t>
  </si>
  <si>
    <t>2080202</t>
  </si>
  <si>
    <t>一般行政管理事务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</si>
  <si>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</si>
  <si>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</si>
  <si>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</si>
  <si>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</si>
  <si>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</si>
  <si>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</si>
  <si>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</si>
  <si>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</si>
  <si>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</si>
  <si>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</si>
  <si>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</si>
  <si>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</si>
  <si>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</si>
  <si>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</si>
  <si>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</si>
  <si>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</si>
  <si>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</si>
  <si>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</si>
  <si>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</si>
  <si>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</si>
  <si>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</si>
  <si>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备注：无内容应公开空表并说明情况。</t>
  </si>
  <si>
    <t>表四、财政拨款收支总体情况表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</si>
  <si>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</si>
  <si>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</si>
  <si>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</si>
  <si>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</si>
  <si>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</si>
  <si>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</si>
  <si>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</si>
  <si>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</si>
  <si>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</si>
  <si>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</si>
  <si>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</si>
  <si>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</si>
  <si>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</si>
  <si>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</si>
  <si>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</si>
  <si>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</si>
  <si>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</si>
  <si>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</si>
  <si>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</si>
  <si>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</si>
  <si>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</si>
  <si>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</si>
  <si>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</si>
  <si>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</si>
  <si>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</si>
  <si>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</si>
  <si>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</si>
  <si>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</si>
  <si>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</si>
  <si>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</si>
  <si>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</si>
  <si>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</si>
  <si>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</si>
  <si>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</si>
  <si>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</si>
  <si>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</si>
  <si>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</si>
  <si>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</si>
  <si>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</si>
  <si>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</si>
  <si>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</si>
  <si>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</si>
  <si>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</si>
  <si>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</si>
  <si>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</si>
  <si>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</si>
  <si>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</si>
  <si>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总计</t>
  </si>
  <si>
    <t>华池县悦乐社会福利院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</si>
  <si>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</si>
  <si>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</si>
  <si>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</si>
  <si>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</si>
  <si>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</si>
  <si>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</si>
  <si>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</si>
  <si>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</si>
  <si>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</si>
  <si>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</si>
  <si>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</si>
  <si>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</si>
  <si>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</si>
  <si>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</si>
  <si>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</si>
  <si>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</si>
  <si>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</si>
  <si>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</si>
  <si>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</si>
  <si>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</si>
  <si>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</si>
  <si>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</si>
  <si>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</si>
  <si>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</si>
  <si>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</si>
  <si>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其他社会保障缴费</t>
  </si>
  <si>
    <t>30113</t>
  </si>
  <si>
    <t>302</t>
  </si>
  <si>
    <t>商品和服务支出</t>
  </si>
  <si>
    <t>工会经费</t>
  </si>
  <si>
    <t>30229</t>
  </si>
  <si>
    <t>福利费</t>
  </si>
  <si>
    <t>30205</t>
  </si>
  <si>
    <t>水费</t>
  </si>
  <si>
    <t>30202</t>
  </si>
  <si>
    <t>印刷费</t>
  </si>
  <si>
    <t>30201</t>
  </si>
  <si>
    <t>办公费</t>
  </si>
  <si>
    <t>电费</t>
  </si>
  <si>
    <t>邮电费</t>
  </si>
  <si>
    <t>30211</t>
  </si>
  <si>
    <t>差旅费</t>
  </si>
  <si>
    <t>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</si>
  <si>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</si>
  <si>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</si>
  <si>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</si>
  <si>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</si>
  <si>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</si>
  <si>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</si>
  <si>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</si>
  <si>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</si>
  <si>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</si>
  <si>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</si>
  <si>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b/>
        <sz val="9"/>
        <color theme="1"/>
        <rFont val="宋体"/>
        <charset val="134"/>
      </rPr>
      <t>总计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</si>
  <si>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</si>
  <si>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</si>
  <si>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</si>
  <si>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</si>
  <si>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</si>
  <si>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</si>
  <si>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</si>
  <si>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</si>
  <si>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</si>
  <si>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</si>
  <si>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</si>
  <si>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</si>
  <si>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</si>
  <si>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</si>
  <si>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</si>
  <si>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</si>
  <si>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</si>
  <si>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</si>
  <si>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</si>
  <si>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</si>
  <si>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</si>
  <si>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</si>
  <si>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</si>
  <si>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</si>
  <si>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</si>
  <si>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</si>
  <si>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</si>
  <si>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</si>
  <si>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</si>
  <si>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</si>
  <si>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</si>
  <si>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</si>
  <si>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目标4：以服务特困供养老人为重点，不断努力改革创新，积极探索为老服务的新思路 、新方法、新措施，力争提升院内服务质量。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</si>
  <si>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</si>
  <si>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</si>
  <si>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</si>
  <si>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</si>
  <si>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</si>
  <si>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</si>
  <si>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</si>
  <si>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</si>
  <si>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</si>
  <si>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</si>
  <si>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</si>
  <si>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</si>
  <si>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</si>
  <si>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</si>
  <si>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</si>
  <si>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</si>
  <si>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</si>
  <si>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</si>
  <si>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</si>
  <si>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</si>
  <si>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</si>
  <si>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</si>
  <si>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</si>
  <si>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</si>
  <si>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</si>
  <si>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</si>
  <si>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</si>
  <si>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</si>
  <si>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</si>
  <si>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</si>
  <si>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</si>
  <si>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</si>
  <si>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</si>
  <si>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</si>
  <si>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</si>
  <si>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</si>
  <si>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</si>
  <si>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</si>
  <si>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3人</t>
  </si>
  <si>
    <t>资金支付及时性</t>
  </si>
  <si>
    <t>及时</t>
  </si>
  <si>
    <t>年度考核达标率</t>
  </si>
  <si>
    <t>≥98%</t>
  </si>
  <si>
    <t>服务在院特困供养对象人数</t>
  </si>
  <si>
    <t>≥55人</t>
  </si>
  <si>
    <t>履职效果目标</t>
  </si>
  <si>
    <t>提高养老服务质量</t>
  </si>
  <si>
    <t>提高</t>
  </si>
  <si>
    <t>养老机构养老服务对象满意度和幸福感</t>
  </si>
  <si>
    <t>持续提升</t>
  </si>
  <si>
    <t>服务对象满意度</t>
  </si>
  <si>
    <t>职工满意度</t>
  </si>
  <si>
    <t>特困供养人员满意度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</si>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</sst>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justify" vertical="top"/>
    </xf>
    <xf numFmtId="176" fontId="5" fillId="2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4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0" fontId="16" fillId="4" borderId="1" xfId="50" applyFont="1" applyFill="1" applyBorder="1" applyAlignment="1">
      <alignment horizontal="left" vertical="center"/>
    </xf>
    <xf numFmtId="176" fontId="16" fillId="4" borderId="1" xfId="5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0" fontId="17" fillId="4" borderId="1" xfId="50" applyFont="1" applyFill="1" applyBorder="1" applyAlignment="1">
      <alignment horizontal="left" vertical="center"/>
    </xf>
    <xf numFmtId="176" fontId="17" fillId="4" borderId="1" xfId="5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17" fillId="4" borderId="1" xfId="5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:D14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8" t="s">
        <v>0</v>
      </c>
      <c r="B1" s="98"/>
      <c r="C1" s="98"/>
      <c r="D1" s="98"/>
    </row>
    <row r="2" spans="1:4">
      <c r="A2" s="99"/>
      <c r="D2" t="s">
        <v>1</v>
      </c>
    </row>
    <row r="3" ht="15" customHeight="1" spans="1:4">
      <c r="A3" s="31" t="s">
        <v>2</v>
      </c>
      <c r="B3" s="31"/>
      <c r="C3" s="31" t="s">
        <v>3</v>
      </c>
      <c r="D3" s="31"/>
    </row>
    <row r="4" spans="1:4">
      <c r="A4" s="31" t="s">
        <v>4</v>
      </c>
      <c r="B4" s="31" t="s">
        <v>5</v>
      </c>
      <c r="C4" s="31" t="s">
        <v>4</v>
      </c>
      <c r="D4" s="31" t="s">
        <v>5</v>
      </c>
    </row>
    <row r="5" spans="1:4">
      <c r="A5" s="81" t="s">
        <v>6</v>
      </c>
      <c r="B5" s="101">
        <v>50.1</v>
      </c>
      <c r="C5" s="81" t="s">
        <v>7</v>
      </c>
      <c r="D5" s="43"/>
    </row>
    <row r="6" spans="1:4">
      <c r="A6" s="81" t="s">
        <v>8</v>
      </c>
      <c r="B6" s="102"/>
      <c r="C6" s="81" t="s">
        <v>9</v>
      </c>
      <c r="D6" s="43"/>
    </row>
    <row r="7" spans="1:4">
      <c r="A7" s="81" t="s">
        <v>10</v>
      </c>
      <c r="B7" s="102"/>
      <c r="C7" s="81" t="s">
        <v>11</v>
      </c>
      <c r="D7" s="43"/>
    </row>
    <row r="8" spans="1:4">
      <c r="A8" s="81" t="s">
        <v>12</v>
      </c>
      <c r="B8" s="102"/>
      <c r="C8" s="81" t="s">
        <v>13</v>
      </c>
      <c r="D8" s="43"/>
    </row>
    <row r="9" spans="1:4">
      <c r="A9" s="81" t="s">
        <v>14</v>
      </c>
      <c r="B9" s="102"/>
      <c r="C9" s="81" t="s">
        <v>15</v>
      </c>
      <c r="D9" s="43"/>
    </row>
    <row r="10" spans="1:4">
      <c r="A10" s="81" t="s">
        <v>16</v>
      </c>
      <c r="B10" s="102"/>
      <c r="C10" s="81" t="s">
        <v>17</v>
      </c>
      <c r="D10" s="43"/>
    </row>
    <row r="11" spans="1:4">
      <c r="A11" s="81" t="s">
        <v>18</v>
      </c>
      <c r="B11" s="102"/>
      <c r="C11" s="81" t="s">
        <v>19</v>
      </c>
      <c r="D11" s="43"/>
    </row>
    <row r="12" spans="1:4">
      <c r="A12" s="81" t="s">
        <v>20</v>
      </c>
      <c r="B12" s="102"/>
      <c r="C12" s="81" t="s">
        <v>21</v>
      </c>
      <c r="D12" s="43">
        <v>44.32</v>
      </c>
    </row>
    <row r="13" spans="1:4">
      <c r="A13" s="81" t="s">
        <v>22</v>
      </c>
      <c r="B13" s="102"/>
      <c r="C13" s="81" t="s">
        <v>23</v>
      </c>
      <c r="D13" s="43"/>
    </row>
    <row r="14" spans="1:4">
      <c r="A14" s="81"/>
      <c r="B14" s="84"/>
      <c r="C14" s="81" t="s">
        <v>24</v>
      </c>
      <c r="D14" s="43">
        <v>2.25</v>
      </c>
    </row>
    <row r="15" spans="1:4">
      <c r="A15" s="81"/>
      <c r="B15" s="84"/>
      <c r="C15" s="81" t="s">
        <v>25</v>
      </c>
      <c r="D15" s="43"/>
    </row>
    <row r="16" spans="1:4">
      <c r="A16" s="81"/>
      <c r="B16" s="84"/>
      <c r="C16" s="81" t="s">
        <v>26</v>
      </c>
      <c r="D16" s="43"/>
    </row>
    <row r="17" spans="1:4">
      <c r="A17" s="81"/>
      <c r="B17" s="84"/>
      <c r="C17" s="81" t="s">
        <v>27</v>
      </c>
      <c r="D17" s="43"/>
    </row>
    <row r="18" spans="1:4">
      <c r="A18" s="81"/>
      <c r="B18" s="84"/>
      <c r="C18" s="81" t="s">
        <v>28</v>
      </c>
      <c r="D18" s="43"/>
    </row>
    <row r="19" spans="1:4">
      <c r="A19" s="81"/>
      <c r="B19" s="84"/>
      <c r="C19" s="81" t="s">
        <v>29</v>
      </c>
      <c r="D19" s="43"/>
    </row>
    <row r="20" spans="1:4">
      <c r="A20" s="81"/>
      <c r="B20" s="84"/>
      <c r="C20" s="81" t="s">
        <v>30</v>
      </c>
      <c r="D20" s="43"/>
    </row>
    <row r="21" spans="1:4">
      <c r="A21" s="81"/>
      <c r="B21" s="84"/>
      <c r="C21" s="81" t="s">
        <v>31</v>
      </c>
      <c r="D21" s="43"/>
    </row>
    <row r="22" spans="1:4">
      <c r="A22" s="81"/>
      <c r="B22" s="84"/>
      <c r="C22" s="81" t="s">
        <v>32</v>
      </c>
      <c r="D22" s="43"/>
    </row>
    <row r="23" spans="1:4">
      <c r="A23" s="81"/>
      <c r="B23" s="84"/>
      <c r="C23" s="81" t="s">
        <v>33</v>
      </c>
      <c r="D23" s="43"/>
    </row>
    <row r="24" spans="1:4">
      <c r="A24" s="81"/>
      <c r="B24" s="84"/>
      <c r="C24" s="81" t="s">
        <v>34</v>
      </c>
      <c r="D24" s="43">
        <v>3.53</v>
      </c>
    </row>
    <row r="25" spans="1:4">
      <c r="A25" s="81"/>
      <c r="B25" s="84"/>
      <c r="C25" s="81" t="s">
        <v>35</v>
      </c>
      <c r="D25" s="43"/>
    </row>
    <row r="26" spans="1:4">
      <c r="A26" s="81"/>
      <c r="B26" s="84"/>
      <c r="C26" s="81" t="s">
        <v>36</v>
      </c>
      <c r="D26" s="43"/>
    </row>
    <row r="27" spans="1:4">
      <c r="A27" s="81"/>
      <c r="B27" s="84"/>
      <c r="C27" s="81" t="s">
        <v>37</v>
      </c>
      <c r="D27" s="43"/>
    </row>
    <row r="28" spans="1:4">
      <c r="A28" s="81"/>
      <c r="B28" s="84"/>
      <c r="C28" s="81" t="s">
        <v>38</v>
      </c>
      <c r="D28" s="43"/>
    </row>
    <row r="29" spans="1:4">
      <c r="A29" s="81"/>
      <c r="B29" s="84"/>
      <c r="C29" s="81" t="s">
        <v>39</v>
      </c>
      <c r="D29" s="43"/>
    </row>
    <row r="30" spans="1:4">
      <c r="A30" s="81"/>
      <c r="B30" s="84"/>
      <c r="C30" s="81" t="s">
        <v>40</v>
      </c>
      <c r="D30" s="43"/>
    </row>
    <row r="31" spans="1:4">
      <c r="A31" s="81"/>
      <c r="B31" s="84"/>
      <c r="C31" s="81" t="s">
        <v>41</v>
      </c>
      <c r="D31" s="43"/>
    </row>
    <row r="32" spans="1:4">
      <c r="A32" s="81"/>
      <c r="B32" s="84"/>
      <c r="C32" s="81" t="s">
        <v>42</v>
      </c>
      <c r="D32" s="43"/>
    </row>
    <row r="33" spans="1:4">
      <c r="A33" s="81"/>
      <c r="B33" s="84"/>
      <c r="C33" s="81" t="s">
        <v>43</v>
      </c>
      <c r="D33" s="43"/>
    </row>
    <row r="34" spans="1:4">
      <c r="A34" s="81"/>
      <c r="B34" s="84"/>
      <c r="C34" s="81" t="s">
        <v>44</v>
      </c>
      <c r="D34" s="43"/>
    </row>
    <row r="35" spans="1:4">
      <c r="A35" s="81"/>
      <c r="B35" s="84"/>
      <c r="C35" s="81"/>
      <c r="D35" s="103"/>
    </row>
    <row r="36" spans="1:4">
      <c r="A36" s="31" t="s">
        <v>45</v>
      </c>
      <c r="B36" s="100">
        <v>50.1</v>
      </c>
      <c r="C36" s="31" t="s">
        <v>46</v>
      </c>
      <c r="D36" s="82">
        <f>D12+D14+D24</f>
        <v>50.1</v>
      </c>
    </row>
    <row r="37" spans="1:4">
      <c r="A37" s="81" t="s">
        <v>47</v>
      </c>
      <c r="B37" s="37"/>
      <c r="C37" s="81" t="s">
        <v>48</v>
      </c>
      <c r="D37" s="37"/>
    </row>
    <row r="38" spans="1:4">
      <c r="A38" s="81" t="s">
        <v>49</v>
      </c>
      <c r="B38" s="37"/>
      <c r="C38" s="81"/>
      <c r="D38" s="104"/>
    </row>
    <row r="39" spans="1:4">
      <c r="A39" s="105"/>
      <c r="B39" s="85"/>
      <c r="C39" s="105"/>
      <c r="D39" s="104"/>
    </row>
    <row r="40" spans="1:4">
      <c r="A40" s="31" t="s">
        <v>50</v>
      </c>
      <c r="B40" s="100">
        <v>50.1</v>
      </c>
      <c r="C40" s="31" t="s">
        <v>51</v>
      </c>
      <c r="D40" s="86">
        <v>50.1</v>
      </c>
    </row>
    <row r="41" spans="1:1">
      <c r="A41" s="45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1" t="s">
        <v>227</v>
      </c>
      <c r="B1" s="21"/>
    </row>
    <row r="2" spans="1:2">
      <c r="A2" s="22"/>
      <c r="B2" s="23" t="s">
        <v>1</v>
      </c>
    </row>
    <row r="3" ht="15" customHeight="1" spans="1:2">
      <c r="A3" s="24" t="s">
        <v>228</v>
      </c>
      <c r="B3" s="25" t="s">
        <v>229</v>
      </c>
    </row>
    <row r="4" spans="1:2">
      <c r="A4" s="24"/>
      <c r="B4" s="25"/>
    </row>
    <row r="5" spans="1:2">
      <c r="A5" s="26" t="s">
        <v>161</v>
      </c>
      <c r="B5" s="25">
        <v>1</v>
      </c>
    </row>
    <row r="6" spans="1:2">
      <c r="A6" s="27" t="s">
        <v>209</v>
      </c>
      <c r="B6" s="28"/>
    </row>
    <row r="7" spans="1:2">
      <c r="A7" s="29"/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1" t="s">
        <v>230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spans="1:5">
      <c r="A3" s="31" t="s">
        <v>148</v>
      </c>
      <c r="B3" s="31" t="s">
        <v>109</v>
      </c>
      <c r="C3" s="31" t="s">
        <v>231</v>
      </c>
      <c r="D3" s="31" t="s">
        <v>232</v>
      </c>
      <c r="E3" s="31" t="s">
        <v>233</v>
      </c>
    </row>
    <row r="4" spans="1:5">
      <c r="A4" s="31" t="s">
        <v>161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209</v>
      </c>
      <c r="B5" s="28"/>
      <c r="C5" s="28"/>
      <c r="D5" s="28"/>
      <c r="E5" s="28"/>
    </row>
    <row r="6" spans="1:5">
      <c r="A6" s="29"/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1">
      <c r="A15" s="30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1" t="s">
        <v>234</v>
      </c>
      <c r="B1" s="21"/>
    </row>
    <row r="2" spans="1:2">
      <c r="A2" s="22"/>
      <c r="B2" s="23" t="s">
        <v>1</v>
      </c>
    </row>
    <row r="3" ht="15" customHeight="1" spans="1:2">
      <c r="A3" s="24" t="s">
        <v>228</v>
      </c>
      <c r="B3" s="25" t="s">
        <v>229</v>
      </c>
    </row>
    <row r="4" spans="1:2">
      <c r="A4" s="24"/>
      <c r="B4" s="25"/>
    </row>
    <row r="5" spans="1:2">
      <c r="A5" s="26" t="s">
        <v>161</v>
      </c>
      <c r="B5" s="25">
        <v>1</v>
      </c>
    </row>
    <row r="6" spans="1:2">
      <c r="A6" s="27" t="s">
        <v>209</v>
      </c>
      <c r="B6" s="28"/>
    </row>
    <row r="7" spans="1:2">
      <c r="A7" s="29"/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A14" workbookViewId="0">
      <selection activeCell="H31" sqref="H31"/>
    </sheetView>
  </sheetViews>
  <sheetFormatPr defaultColWidth="9" defaultRowHeight="14.25" outlineLevelCol="6"/>
  <cols>
    <col min="1" max="2" width="9" style="1"/>
    <col min="3" max="3" width="10.375" style="1" customWidth="1"/>
    <col min="4" max="4" width="12.375" style="1" customWidth="1"/>
    <col min="5" max="5" width="23.375" style="1" customWidth="1"/>
    <col min="6" max="6" width="17.875" style="1" customWidth="1"/>
    <col min="7" max="7" width="11.625" style="1" customWidth="1"/>
    <col min="8" max="16384" width="9" style="1"/>
  </cols>
  <sheetData>
    <row r="1" s="1" customFormat="1" ht="32" customHeight="1" spans="1:7">
      <c r="A1" s="2" t="s">
        <v>235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236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237</v>
      </c>
      <c r="B3" s="4"/>
      <c r="C3" s="4"/>
      <c r="D3" s="4" t="s">
        <v>155</v>
      </c>
      <c r="E3" s="4"/>
      <c r="F3" s="4"/>
      <c r="G3" s="4"/>
    </row>
    <row r="4" s="1" customFormat="1" ht="23" customHeight="1" spans="1:7">
      <c r="A4" s="4" t="s">
        <v>238</v>
      </c>
      <c r="B4" s="5" t="s">
        <v>239</v>
      </c>
      <c r="C4" s="5"/>
      <c r="D4" s="5"/>
      <c r="E4" s="5"/>
      <c r="F4" s="5"/>
      <c r="G4" s="5"/>
    </row>
    <row r="5" s="1" customFormat="1" ht="23" customHeight="1" spans="1:7">
      <c r="A5" s="4"/>
      <c r="B5" s="5" t="s">
        <v>240</v>
      </c>
      <c r="C5" s="5"/>
      <c r="D5" s="5"/>
      <c r="E5" s="5"/>
      <c r="F5" s="5"/>
      <c r="G5" s="5"/>
    </row>
    <row r="6" s="1" customFormat="1" ht="23" customHeight="1" spans="1:7">
      <c r="A6" s="4"/>
      <c r="B6" s="5" t="s">
        <v>241</v>
      </c>
      <c r="C6" s="5"/>
      <c r="D6" s="5"/>
      <c r="E6" s="5"/>
      <c r="F6" s="5"/>
      <c r="G6" s="5"/>
    </row>
    <row r="7" s="1" customFormat="1" ht="23" customHeight="1" spans="1:7">
      <c r="A7" s="4"/>
      <c r="B7" s="5" t="s">
        <v>242</v>
      </c>
      <c r="C7" s="5"/>
      <c r="D7" s="5"/>
      <c r="E7" s="5"/>
      <c r="F7" s="5"/>
      <c r="G7" s="5"/>
    </row>
    <row r="8" s="1" customFormat="1" ht="23" customHeight="1" spans="1:7">
      <c r="A8" s="4" t="s">
        <v>243</v>
      </c>
      <c r="B8" s="4" t="s">
        <v>244</v>
      </c>
      <c r="C8" s="4"/>
      <c r="D8" s="4"/>
      <c r="E8" s="4" t="s">
        <v>245</v>
      </c>
      <c r="F8" s="4" t="s">
        <v>246</v>
      </c>
      <c r="G8" s="4" t="s">
        <v>245</v>
      </c>
    </row>
    <row r="9" s="1" customFormat="1" ht="23" customHeight="1" spans="1:7">
      <c r="A9" s="4"/>
      <c r="B9" s="4" t="s">
        <v>247</v>
      </c>
      <c r="C9" s="4" t="s">
        <v>248</v>
      </c>
      <c r="D9" s="4"/>
      <c r="E9" s="6">
        <v>46.89</v>
      </c>
      <c r="F9" s="4" t="s">
        <v>249</v>
      </c>
      <c r="G9" s="7">
        <v>50.1</v>
      </c>
    </row>
    <row r="10" s="1" customFormat="1" ht="23" customHeight="1" spans="1:7">
      <c r="A10" s="4"/>
      <c r="B10" s="4"/>
      <c r="C10" s="4" t="s">
        <v>250</v>
      </c>
      <c r="D10" s="4"/>
      <c r="E10" s="6">
        <v>3.21</v>
      </c>
      <c r="F10" s="4" t="s">
        <v>251</v>
      </c>
      <c r="G10" s="4"/>
    </row>
    <row r="11" s="1" customFormat="1" ht="23" customHeight="1" spans="1:7">
      <c r="A11" s="4"/>
      <c r="B11" s="4"/>
      <c r="C11" s="4" t="s">
        <v>252</v>
      </c>
      <c r="D11" s="4"/>
      <c r="E11" s="7">
        <f>SUM(E9:E10)</f>
        <v>50.1</v>
      </c>
      <c r="F11" s="4" t="s">
        <v>253</v>
      </c>
      <c r="G11" s="4"/>
    </row>
    <row r="12" s="1" customFormat="1" ht="23" customHeight="1" spans="1:7">
      <c r="A12" s="4"/>
      <c r="B12" s="4" t="s">
        <v>254</v>
      </c>
      <c r="C12" s="4"/>
      <c r="D12" s="4"/>
      <c r="E12" s="7"/>
      <c r="F12" s="4" t="s">
        <v>255</v>
      </c>
      <c r="G12" s="7">
        <v>50.1</v>
      </c>
    </row>
    <row r="13" s="1" customFormat="1" ht="23" customHeight="1" spans="1:7">
      <c r="A13" s="4"/>
      <c r="B13" s="4"/>
      <c r="C13" s="4"/>
      <c r="D13" s="4"/>
      <c r="E13" s="7"/>
      <c r="F13" s="4" t="s">
        <v>256</v>
      </c>
      <c r="G13" s="7">
        <v>50.1</v>
      </c>
    </row>
    <row r="14" s="1" customFormat="1" ht="23" customHeight="1" spans="1:7">
      <c r="A14" s="8" t="s">
        <v>257</v>
      </c>
      <c r="B14" s="4" t="s">
        <v>258</v>
      </c>
      <c r="C14" s="4" t="s">
        <v>259</v>
      </c>
      <c r="D14" s="4"/>
      <c r="E14" s="4" t="s">
        <v>260</v>
      </c>
      <c r="F14" s="4" t="s">
        <v>261</v>
      </c>
      <c r="G14" s="4"/>
    </row>
    <row r="15" s="1" customFormat="1" ht="23" customHeight="1" spans="1:7">
      <c r="A15" s="8"/>
      <c r="B15" s="4" t="s">
        <v>262</v>
      </c>
      <c r="C15" s="4" t="s">
        <v>263</v>
      </c>
      <c r="D15" s="4"/>
      <c r="E15" s="4" t="s">
        <v>264</v>
      </c>
      <c r="F15" s="4" t="s">
        <v>265</v>
      </c>
      <c r="G15" s="4"/>
    </row>
    <row r="16" s="1" customFormat="1" ht="23" customHeight="1" spans="1:7">
      <c r="A16" s="8"/>
      <c r="B16" s="4"/>
      <c r="C16" s="4" t="s">
        <v>266</v>
      </c>
      <c r="D16" s="4"/>
      <c r="E16" s="4" t="s">
        <v>267</v>
      </c>
      <c r="F16" s="4" t="s">
        <v>268</v>
      </c>
      <c r="G16" s="4"/>
    </row>
    <row r="17" s="1" customFormat="1" ht="23" customHeight="1" spans="1:7">
      <c r="A17" s="8"/>
      <c r="B17" s="4"/>
      <c r="C17" s="4" t="s">
        <v>269</v>
      </c>
      <c r="D17" s="4"/>
      <c r="E17" s="4" t="s">
        <v>270</v>
      </c>
      <c r="F17" s="4" t="s">
        <v>271</v>
      </c>
      <c r="G17" s="4"/>
    </row>
    <row r="18" s="1" customFormat="1" ht="23" customHeight="1" spans="1:7">
      <c r="A18" s="8"/>
      <c r="B18" s="4"/>
      <c r="C18" s="9" t="s">
        <v>272</v>
      </c>
      <c r="D18" s="10"/>
      <c r="E18" s="4" t="s">
        <v>273</v>
      </c>
      <c r="F18" s="9" t="s">
        <v>274</v>
      </c>
      <c r="G18" s="10"/>
    </row>
    <row r="19" s="1" customFormat="1" ht="23" customHeight="1" spans="1:7">
      <c r="A19" s="8"/>
      <c r="B19" s="4"/>
      <c r="C19" s="9" t="s">
        <v>275</v>
      </c>
      <c r="D19" s="10"/>
      <c r="E19" s="4" t="s">
        <v>276</v>
      </c>
      <c r="F19" s="9" t="s">
        <v>277</v>
      </c>
      <c r="G19" s="10"/>
    </row>
    <row r="20" s="1" customFormat="1" ht="23" customHeight="1" spans="1:7">
      <c r="A20" s="8"/>
      <c r="B20" s="4" t="s">
        <v>278</v>
      </c>
      <c r="C20" s="11" t="s">
        <v>279</v>
      </c>
      <c r="D20" s="12"/>
      <c r="E20" s="4" t="s">
        <v>280</v>
      </c>
      <c r="F20" s="9" t="s">
        <v>281</v>
      </c>
      <c r="G20" s="10"/>
    </row>
    <row r="21" s="1" customFormat="1" ht="23" customHeight="1" spans="1:7">
      <c r="A21" s="8"/>
      <c r="B21" s="4"/>
      <c r="C21" s="13"/>
      <c r="D21" s="14"/>
      <c r="E21" s="4" t="s">
        <v>282</v>
      </c>
      <c r="F21" s="9" t="s">
        <v>283</v>
      </c>
      <c r="G21" s="10"/>
    </row>
    <row r="22" s="1" customFormat="1" ht="23" customHeight="1" spans="1:7">
      <c r="A22" s="8"/>
      <c r="B22" s="4"/>
      <c r="C22" s="13"/>
      <c r="D22" s="14"/>
      <c r="E22" s="10" t="s">
        <v>284</v>
      </c>
      <c r="F22" s="9" t="s">
        <v>285</v>
      </c>
      <c r="G22" s="10"/>
    </row>
    <row r="23" s="1" customFormat="1" ht="23" customHeight="1" spans="1:7">
      <c r="A23" s="8"/>
      <c r="B23" s="4"/>
      <c r="C23" s="15"/>
      <c r="D23" s="16"/>
      <c r="E23" s="10" t="s">
        <v>286</v>
      </c>
      <c r="F23" s="9" t="s">
        <v>287</v>
      </c>
      <c r="G23" s="10"/>
    </row>
    <row r="24" s="1" customFormat="1" ht="23" customHeight="1" spans="1:7">
      <c r="A24" s="8"/>
      <c r="B24" s="4"/>
      <c r="C24" s="13" t="s">
        <v>288</v>
      </c>
      <c r="D24" s="14"/>
      <c r="E24" s="10" t="s">
        <v>289</v>
      </c>
      <c r="F24" s="9" t="s">
        <v>290</v>
      </c>
      <c r="G24" s="10"/>
    </row>
    <row r="25" s="1" customFormat="1" ht="23" customHeight="1" spans="1:7">
      <c r="A25" s="8"/>
      <c r="B25" s="4"/>
      <c r="C25" s="13"/>
      <c r="D25" s="14"/>
      <c r="E25" s="10" t="s">
        <v>291</v>
      </c>
      <c r="F25" s="9" t="s">
        <v>292</v>
      </c>
      <c r="G25" s="10"/>
    </row>
    <row r="26" s="1" customFormat="1" ht="23" customHeight="1" spans="1:7">
      <c r="A26" s="8"/>
      <c r="B26" s="4"/>
      <c r="C26" s="4" t="s">
        <v>293</v>
      </c>
      <c r="D26" s="4"/>
      <c r="E26" s="10" t="s">
        <v>294</v>
      </c>
      <c r="F26" s="9" t="s">
        <v>274</v>
      </c>
      <c r="G26" s="10"/>
    </row>
    <row r="27" s="1" customFormat="1" ht="23" customHeight="1" spans="1:7">
      <c r="A27" s="8"/>
      <c r="B27" s="4"/>
      <c r="C27" s="4"/>
      <c r="D27" s="4"/>
      <c r="E27" s="10" t="s">
        <v>295</v>
      </c>
      <c r="F27" s="4" t="s">
        <v>274</v>
      </c>
      <c r="G27" s="4"/>
    </row>
    <row r="28" s="1" customFormat="1" ht="23" customHeight="1" spans="1:7">
      <c r="A28" s="8"/>
      <c r="B28" s="13" t="s">
        <v>296</v>
      </c>
      <c r="C28" s="4" t="s">
        <v>297</v>
      </c>
      <c r="D28" s="4"/>
      <c r="E28" s="4" t="s">
        <v>298</v>
      </c>
      <c r="F28" s="4" t="s">
        <v>274</v>
      </c>
      <c r="G28" s="4"/>
    </row>
    <row r="29" s="1" customFormat="1" ht="23" customHeight="1" spans="1:7">
      <c r="A29" s="8"/>
      <c r="B29" s="13"/>
      <c r="C29" s="4" t="s">
        <v>299</v>
      </c>
      <c r="D29" s="4"/>
      <c r="E29" s="4" t="s">
        <v>300</v>
      </c>
      <c r="F29" s="4" t="s">
        <v>301</v>
      </c>
      <c r="G29" s="4"/>
    </row>
    <row r="30" s="1" customFormat="1" ht="23" customHeight="1" spans="1:7">
      <c r="A30" s="8"/>
      <c r="B30" s="15"/>
      <c r="C30" s="4" t="s">
        <v>302</v>
      </c>
      <c r="D30" s="4"/>
      <c r="E30" s="4" t="s">
        <v>303</v>
      </c>
      <c r="F30" s="4" t="s">
        <v>274</v>
      </c>
      <c r="G30" s="4"/>
    </row>
    <row r="31" s="1" customFormat="1" spans="1:7">
      <c r="A31" s="17" t="s">
        <v>304</v>
      </c>
      <c r="B31" s="17"/>
      <c r="C31" s="17"/>
      <c r="D31" s="17"/>
      <c r="E31" s="17"/>
      <c r="F31" s="17"/>
      <c r="G31" s="18"/>
    </row>
    <row r="32" s="1" customFormat="1" spans="1:7">
      <c r="A32" s="17"/>
      <c r="B32" s="17"/>
      <c r="C32" s="17"/>
      <c r="D32" s="17"/>
      <c r="E32" s="17"/>
      <c r="F32" s="17"/>
      <c r="G32" s="18"/>
    </row>
    <row r="33" s="1" customFormat="1" ht="9" customHeight="1" spans="1:7">
      <c r="A33" s="17"/>
      <c r="B33" s="17"/>
      <c r="C33" s="17"/>
      <c r="D33" s="17"/>
      <c r="E33" s="17"/>
      <c r="F33" s="17"/>
      <c r="G33" s="18"/>
    </row>
    <row r="34" s="1" customFormat="1" spans="1:7">
      <c r="A34" s="17"/>
      <c r="B34" s="17"/>
      <c r="C34" s="17"/>
      <c r="D34" s="17"/>
      <c r="E34" s="17"/>
      <c r="F34" s="17"/>
      <c r="G34" s="18"/>
    </row>
    <row r="35" s="1" customFormat="1" ht="9" customHeight="1" spans="1:7">
      <c r="A35" s="19"/>
      <c r="B35" s="19"/>
      <c r="C35" s="19"/>
      <c r="D35" s="19"/>
      <c r="E35" s="19"/>
      <c r="F35" s="19"/>
      <c r="G35" s="20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7"/>
    <mergeCell ref="A8:A13"/>
    <mergeCell ref="A14:A30"/>
    <mergeCell ref="B9:B11"/>
    <mergeCell ref="B15:B19"/>
    <mergeCell ref="B20:B27"/>
    <mergeCell ref="B28:B30"/>
    <mergeCell ref="E12:E13"/>
    <mergeCell ref="B12:D13"/>
    <mergeCell ref="C20:D23"/>
    <mergeCell ref="C24:D25"/>
    <mergeCell ref="C26:D27"/>
    <mergeCell ref="A31:G35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3" sqref="B13"/>
    </sheetView>
  </sheetViews>
  <sheetFormatPr defaultColWidth="9" defaultRowHeight="13.5" outlineLevelCol="1"/>
  <cols>
    <col min="1" max="1" width="69" customWidth="1"/>
    <col min="2" max="2" width="12" customWidth="1"/>
  </cols>
  <sheetData>
    <row r="1" customFormat="1" ht="20.25" spans="1:2">
      <c r="A1" s="98" t="s">
        <v>53</v>
      </c>
      <c r="B1" s="98"/>
    </row>
    <row r="2" spans="1:2">
      <c r="A2" s="99"/>
      <c r="B2" t="s">
        <v>1</v>
      </c>
    </row>
    <row r="3" ht="20" customHeight="1" spans="1:2">
      <c r="A3" s="31" t="s">
        <v>4</v>
      </c>
      <c r="B3" s="31" t="s">
        <v>5</v>
      </c>
    </row>
    <row r="4" ht="20" customHeight="1" spans="1:2">
      <c r="A4" s="33" t="s">
        <v>54</v>
      </c>
      <c r="B4" s="100">
        <v>50.1</v>
      </c>
    </row>
    <row r="5" ht="20" customHeight="1" spans="1:2">
      <c r="A5" s="33" t="s">
        <v>55</v>
      </c>
      <c r="B5" s="34"/>
    </row>
    <row r="6" ht="20" customHeight="1" spans="1:2">
      <c r="A6" s="33" t="s">
        <v>56</v>
      </c>
      <c r="B6" s="34"/>
    </row>
    <row r="7" ht="20" customHeight="1" spans="1:2">
      <c r="A7" s="33" t="s">
        <v>57</v>
      </c>
      <c r="B7" s="34"/>
    </row>
    <row r="8" ht="20" customHeight="1" spans="1:2">
      <c r="A8" s="33" t="s">
        <v>58</v>
      </c>
      <c r="B8" s="34"/>
    </row>
    <row r="9" ht="20" customHeight="1" spans="1:2">
      <c r="A9" s="33" t="s">
        <v>59</v>
      </c>
      <c r="B9" s="34"/>
    </row>
    <row r="10" ht="20" customHeight="1" spans="1:2">
      <c r="A10" s="33" t="s">
        <v>60</v>
      </c>
      <c r="B10" s="34"/>
    </row>
    <row r="11" ht="20" customHeight="1" spans="1:2">
      <c r="A11" s="33" t="s">
        <v>61</v>
      </c>
      <c r="B11" s="34"/>
    </row>
    <row r="12" ht="20" customHeight="1" spans="1:2">
      <c r="A12" s="33" t="s">
        <v>62</v>
      </c>
      <c r="B12" s="34"/>
    </row>
    <row r="13" ht="20" customHeight="1" spans="1:2">
      <c r="A13" s="33" t="s">
        <v>63</v>
      </c>
      <c r="B13" s="100">
        <v>50.1</v>
      </c>
    </row>
    <row r="14" ht="20" customHeight="1" spans="1:2">
      <c r="A14" s="33" t="s">
        <v>64</v>
      </c>
      <c r="B14" s="34"/>
    </row>
    <row r="15" ht="20" customHeight="1" spans="1:2">
      <c r="A15" s="33" t="s">
        <v>65</v>
      </c>
      <c r="B15" s="34"/>
    </row>
    <row r="16" ht="20" customHeight="1" spans="1:2">
      <c r="A16" s="33" t="s">
        <v>66</v>
      </c>
      <c r="B16" s="100">
        <v>50.1</v>
      </c>
    </row>
    <row r="17" customFormat="1" spans="1:1">
      <c r="A17" s="87" t="s">
        <v>67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O13" sqref="O13"/>
    </sheetView>
  </sheetViews>
  <sheetFormatPr defaultColWidth="9" defaultRowHeight="16" customHeight="1"/>
  <cols>
    <col min="2" max="6" width="37.5" hidden="1" customWidth="1"/>
    <col min="7" max="7" width="30.75" customWidth="1"/>
    <col min="8" max="8" width="11.625" customWidth="1"/>
    <col min="9" max="9" width="8.25" customWidth="1"/>
    <col min="10" max="10" width="11.75" customWidth="1"/>
    <col min="11" max="11" width="11" customWidth="1"/>
  </cols>
  <sheetData>
    <row r="1" ht="29" customHeight="1" spans="1:11">
      <c r="A1" s="21" t="s">
        <v>68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customHeight="1" spans="1:11">
      <c r="A2" s="23"/>
      <c r="B2" s="23"/>
      <c r="C2" s="23"/>
      <c r="D2" s="23"/>
      <c r="E2" s="23"/>
      <c r="F2" s="23"/>
      <c r="G2" s="23"/>
      <c r="H2" s="23"/>
      <c r="I2" s="23"/>
      <c r="J2" s="23" t="s">
        <v>1</v>
      </c>
      <c r="K2" s="23"/>
    </row>
    <row r="3" customHeight="1" spans="1:11">
      <c r="A3" s="88" t="s">
        <v>69</v>
      </c>
      <c r="B3" s="88"/>
      <c r="C3" s="88"/>
      <c r="D3" s="88"/>
      <c r="E3" s="88"/>
      <c r="F3" s="88"/>
      <c r="G3" s="88"/>
      <c r="H3" s="31" t="s">
        <v>70</v>
      </c>
      <c r="I3" s="31" t="s">
        <v>71</v>
      </c>
      <c r="J3" s="31" t="s">
        <v>72</v>
      </c>
      <c r="K3" s="31" t="s">
        <v>73</v>
      </c>
    </row>
    <row r="4" customHeight="1" spans="1:11">
      <c r="A4" s="89" t="s">
        <v>74</v>
      </c>
      <c r="B4" s="89" t="s">
        <v>75</v>
      </c>
      <c r="C4" s="31" t="s">
        <v>70</v>
      </c>
      <c r="D4" s="31" t="s">
        <v>71</v>
      </c>
      <c r="E4" s="31" t="s">
        <v>72</v>
      </c>
      <c r="F4" s="31" t="s">
        <v>76</v>
      </c>
      <c r="G4" s="31" t="s">
        <v>75</v>
      </c>
      <c r="H4" s="31"/>
      <c r="I4" s="31"/>
      <c r="J4" s="31"/>
      <c r="K4" s="31"/>
    </row>
    <row r="5" customHeight="1" spans="1:11">
      <c r="A5" s="89"/>
      <c r="B5" s="90"/>
      <c r="C5" s="91">
        <v>9197.278804</v>
      </c>
      <c r="D5" s="91">
        <v>431.647663</v>
      </c>
      <c r="E5" s="91"/>
      <c r="F5" s="91"/>
      <c r="G5" s="31"/>
      <c r="H5" s="31"/>
      <c r="I5" s="31"/>
      <c r="J5" s="31"/>
      <c r="K5" s="31"/>
    </row>
    <row r="6" customHeight="1" spans="1:11">
      <c r="A6" s="46" t="s">
        <v>77</v>
      </c>
      <c r="B6" s="46"/>
      <c r="C6" s="46"/>
      <c r="D6" s="46"/>
      <c r="E6" s="46"/>
      <c r="F6" s="46"/>
      <c r="G6" s="46"/>
      <c r="H6" s="60">
        <f>H7+H15+H18</f>
        <v>50.100924</v>
      </c>
      <c r="I6" s="60">
        <f>I7+I15+I18</f>
        <v>50.100924</v>
      </c>
      <c r="J6" s="60"/>
      <c r="K6" s="97"/>
    </row>
    <row r="7" customHeight="1" spans="1:11">
      <c r="A7" s="64" t="s">
        <v>78</v>
      </c>
      <c r="B7" s="92" t="s">
        <v>79</v>
      </c>
      <c r="C7" s="93">
        <v>8407.892767</v>
      </c>
      <c r="D7" s="93">
        <v>384.044431</v>
      </c>
      <c r="E7" s="93"/>
      <c r="F7" s="93"/>
      <c r="G7" s="62" t="s">
        <v>79</v>
      </c>
      <c r="H7" s="63">
        <v>44.32</v>
      </c>
      <c r="I7" s="63">
        <v>44.32</v>
      </c>
      <c r="J7" s="63"/>
      <c r="K7" s="66"/>
    </row>
    <row r="8" customHeight="1" spans="1:11">
      <c r="A8" s="64" t="s">
        <v>80</v>
      </c>
      <c r="B8" s="92" t="s">
        <v>81</v>
      </c>
      <c r="C8" s="93">
        <v>334.617371</v>
      </c>
      <c r="D8" s="93">
        <v>326.156802</v>
      </c>
      <c r="E8" s="93"/>
      <c r="F8" s="93"/>
      <c r="G8" s="62" t="s">
        <v>81</v>
      </c>
      <c r="H8" s="63">
        <f>H9</f>
        <v>36.83</v>
      </c>
      <c r="I8" s="63">
        <f>I9</f>
        <v>36.83</v>
      </c>
      <c r="J8" s="63"/>
      <c r="K8" s="66"/>
    </row>
    <row r="9" customHeight="1" spans="1:11">
      <c r="A9" s="64" t="s">
        <v>82</v>
      </c>
      <c r="B9" s="92" t="s">
        <v>83</v>
      </c>
      <c r="C9" s="93">
        <v>53.699328</v>
      </c>
      <c r="D9" s="93">
        <v>53.699328</v>
      </c>
      <c r="E9" s="93"/>
      <c r="F9" s="93"/>
      <c r="G9" s="65" t="s">
        <v>83</v>
      </c>
      <c r="H9" s="66">
        <v>36.83</v>
      </c>
      <c r="I9" s="66">
        <v>36.83</v>
      </c>
      <c r="J9" s="66"/>
      <c r="K9" s="66"/>
    </row>
    <row r="10" customHeight="1" spans="1:11">
      <c r="A10" s="61" t="s">
        <v>84</v>
      </c>
      <c r="B10" s="92" t="s">
        <v>85</v>
      </c>
      <c r="C10" s="94">
        <v>35.799552</v>
      </c>
      <c r="D10" s="94">
        <v>35.799552</v>
      </c>
      <c r="E10" s="94"/>
      <c r="F10" s="94"/>
      <c r="G10" s="62" t="s">
        <v>85</v>
      </c>
      <c r="H10" s="63">
        <f>H11+H12</f>
        <v>7.069008</v>
      </c>
      <c r="I10" s="63">
        <f>I11+I12</f>
        <v>7.069008</v>
      </c>
      <c r="J10" s="63"/>
      <c r="K10" s="66"/>
    </row>
    <row r="11" customHeight="1" spans="1:11">
      <c r="A11" s="64" t="s">
        <v>86</v>
      </c>
      <c r="B11" s="92" t="s">
        <v>87</v>
      </c>
      <c r="C11" s="94">
        <v>17.899776</v>
      </c>
      <c r="D11" s="94">
        <v>17.899776</v>
      </c>
      <c r="E11" s="94"/>
      <c r="F11" s="94"/>
      <c r="G11" s="65" t="s">
        <v>87</v>
      </c>
      <c r="H11" s="66">
        <v>4.712672</v>
      </c>
      <c r="I11" s="66">
        <v>4.712672</v>
      </c>
      <c r="J11" s="66"/>
      <c r="K11" s="66"/>
    </row>
    <row r="12" customHeight="1" spans="1:11">
      <c r="A12" s="64" t="s">
        <v>88</v>
      </c>
      <c r="B12" s="92" t="s">
        <v>89</v>
      </c>
      <c r="C12" s="93" t="e">
        <f>#REF!</f>
        <v>#REF!</v>
      </c>
      <c r="D12" s="93">
        <v>2.184</v>
      </c>
      <c r="E12" s="93"/>
      <c r="F12" s="93"/>
      <c r="G12" s="65" t="s">
        <v>89</v>
      </c>
      <c r="H12" s="66">
        <v>2.356336</v>
      </c>
      <c r="I12" s="66">
        <v>2.356336</v>
      </c>
      <c r="J12" s="66"/>
      <c r="K12" s="66"/>
    </row>
    <row r="13" customHeight="1" spans="1:11">
      <c r="A13" s="61" t="s">
        <v>90</v>
      </c>
      <c r="B13" s="95"/>
      <c r="C13" s="93"/>
      <c r="D13" s="93"/>
      <c r="E13" s="93"/>
      <c r="F13" s="93"/>
      <c r="G13" s="67" t="s">
        <v>91</v>
      </c>
      <c r="H13" s="68">
        <f>H14</f>
        <v>0.424944</v>
      </c>
      <c r="I13" s="68">
        <f t="shared" ref="I13:I16" si="0">I14</f>
        <v>0.424944</v>
      </c>
      <c r="J13" s="70"/>
      <c r="K13" s="70"/>
    </row>
    <row r="14" customHeight="1" spans="1:11">
      <c r="A14" s="64" t="s">
        <v>92</v>
      </c>
      <c r="B14" s="96"/>
      <c r="C14" s="93"/>
      <c r="D14" s="93"/>
      <c r="E14" s="93"/>
      <c r="F14" s="93"/>
      <c r="G14" s="69" t="s">
        <v>91</v>
      </c>
      <c r="H14" s="70">
        <v>0.424944</v>
      </c>
      <c r="I14" s="70">
        <v>0.424944</v>
      </c>
      <c r="J14" s="70"/>
      <c r="K14" s="70"/>
    </row>
    <row r="15" customHeight="1" spans="1:11">
      <c r="A15" s="61" t="s">
        <v>93</v>
      </c>
      <c r="B15" s="92" t="s">
        <v>94</v>
      </c>
      <c r="C15" s="93" t="e">
        <f>C16+#REF!</f>
        <v>#REF!</v>
      </c>
      <c r="D15" s="93" t="e">
        <f>D16+#REF!</f>
        <v>#REF!</v>
      </c>
      <c r="E15" s="93"/>
      <c r="F15" s="93"/>
      <c r="G15" s="62" t="s">
        <v>94</v>
      </c>
      <c r="H15" s="63">
        <f t="shared" ref="H15:H19" si="1">H16</f>
        <v>2.246424</v>
      </c>
      <c r="I15" s="63">
        <f t="shared" si="0"/>
        <v>2.246424</v>
      </c>
      <c r="J15" s="66"/>
      <c r="K15" s="66"/>
    </row>
    <row r="16" customHeight="1" spans="1:11">
      <c r="A16" s="61" t="s">
        <v>95</v>
      </c>
      <c r="B16" s="92" t="s">
        <v>96</v>
      </c>
      <c r="C16" s="94">
        <v>6.54</v>
      </c>
      <c r="D16" s="94">
        <v>6.54</v>
      </c>
      <c r="E16" s="94"/>
      <c r="F16" s="94"/>
      <c r="G16" s="62" t="s">
        <v>96</v>
      </c>
      <c r="H16" s="63">
        <f t="shared" si="1"/>
        <v>2.246424</v>
      </c>
      <c r="I16" s="63">
        <f t="shared" si="0"/>
        <v>2.246424</v>
      </c>
      <c r="J16" s="66"/>
      <c r="K16" s="66"/>
    </row>
    <row r="17" customHeight="1" spans="1:11">
      <c r="A17" s="64" t="s">
        <v>97</v>
      </c>
      <c r="B17" s="92" t="s">
        <v>98</v>
      </c>
      <c r="C17" s="93">
        <v>104.4</v>
      </c>
      <c r="D17" s="93"/>
      <c r="E17" s="93">
        <v>104.4</v>
      </c>
      <c r="F17" s="93"/>
      <c r="G17" s="65" t="s">
        <v>98</v>
      </c>
      <c r="H17" s="66">
        <f>1.841424+0.405</f>
        <v>2.246424</v>
      </c>
      <c r="I17" s="66">
        <f>1.841424+0.405</f>
        <v>2.246424</v>
      </c>
      <c r="J17" s="66"/>
      <c r="K17" s="66"/>
    </row>
    <row r="18" customHeight="1" spans="1:11">
      <c r="A18" s="61" t="s">
        <v>99</v>
      </c>
      <c r="B18" s="96"/>
      <c r="C18" s="93"/>
      <c r="D18" s="93"/>
      <c r="E18" s="93"/>
      <c r="F18" s="93"/>
      <c r="G18" s="71" t="s">
        <v>100</v>
      </c>
      <c r="H18" s="60">
        <f>H19</f>
        <v>3.5345</v>
      </c>
      <c r="I18" s="60">
        <f>I19</f>
        <v>3.5345</v>
      </c>
      <c r="J18" s="60"/>
      <c r="K18" s="60"/>
    </row>
    <row r="19" customHeight="1" spans="1:11">
      <c r="A19" s="64" t="s">
        <v>101</v>
      </c>
      <c r="B19" s="96"/>
      <c r="C19" s="93"/>
      <c r="D19" s="93"/>
      <c r="E19" s="93"/>
      <c r="F19" s="93"/>
      <c r="G19" s="72" t="s">
        <v>102</v>
      </c>
      <c r="H19" s="60">
        <f t="shared" si="1"/>
        <v>3.5345</v>
      </c>
      <c r="I19" s="60">
        <f>I20</f>
        <v>3.5345</v>
      </c>
      <c r="J19" s="60"/>
      <c r="K19" s="60"/>
    </row>
    <row r="20" customHeight="1" spans="1:11">
      <c r="A20" s="64" t="s">
        <v>103</v>
      </c>
      <c r="B20" s="96"/>
      <c r="C20" s="93"/>
      <c r="D20" s="93"/>
      <c r="E20" s="93"/>
      <c r="F20" s="93"/>
      <c r="G20" s="72" t="s">
        <v>104</v>
      </c>
      <c r="H20" s="73">
        <v>3.5345</v>
      </c>
      <c r="I20" s="73">
        <v>3.5345</v>
      </c>
      <c r="J20" s="60"/>
      <c r="K20" s="60"/>
    </row>
    <row r="21" customHeight="1" spans="1:11">
      <c r="A21" s="41" t="s">
        <v>105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</sheetData>
  <mergeCells count="11">
    <mergeCell ref="A1:K1"/>
    <mergeCell ref="A3:G3"/>
    <mergeCell ref="A6:G6"/>
    <mergeCell ref="A21:K21"/>
    <mergeCell ref="A4:A5"/>
    <mergeCell ref="B4:B5"/>
    <mergeCell ref="G4:G5"/>
    <mergeCell ref="H3:H5"/>
    <mergeCell ref="I3:I5"/>
    <mergeCell ref="J3:J5"/>
    <mergeCell ref="K3:K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14" sqref="F14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21" t="s">
        <v>106</v>
      </c>
      <c r="B1" s="21"/>
      <c r="C1" s="21"/>
      <c r="D1" s="21"/>
    </row>
    <row r="2" spans="1:4">
      <c r="A2" s="22"/>
      <c r="B2" s="23"/>
      <c r="C2" s="23"/>
      <c r="D2" s="23" t="s">
        <v>1</v>
      </c>
    </row>
    <row r="3" ht="15" customHeight="1" spans="1:4">
      <c r="A3" s="31" t="s">
        <v>107</v>
      </c>
      <c r="B3" s="31"/>
      <c r="C3" s="31" t="s">
        <v>108</v>
      </c>
      <c r="D3" s="31"/>
    </row>
    <row r="4" spans="1:4">
      <c r="A4" s="31" t="s">
        <v>4</v>
      </c>
      <c r="B4" s="31" t="s">
        <v>5</v>
      </c>
      <c r="C4" s="31" t="s">
        <v>4</v>
      </c>
      <c r="D4" s="31" t="s">
        <v>109</v>
      </c>
    </row>
    <row r="5" spans="1:4">
      <c r="A5" s="81" t="s">
        <v>110</v>
      </c>
      <c r="B5" s="82">
        <v>50.1</v>
      </c>
      <c r="C5" s="81" t="s">
        <v>111</v>
      </c>
      <c r="D5" s="82">
        <f>D13+D15+D25</f>
        <v>50.1</v>
      </c>
    </row>
    <row r="6" spans="1:4">
      <c r="A6" s="81" t="s">
        <v>112</v>
      </c>
      <c r="B6" s="82">
        <v>50.1</v>
      </c>
      <c r="C6" s="81" t="s">
        <v>113</v>
      </c>
      <c r="D6" s="43"/>
    </row>
    <row r="7" spans="1:4">
      <c r="A7" s="81" t="s">
        <v>114</v>
      </c>
      <c r="B7" s="43"/>
      <c r="C7" s="81" t="s">
        <v>115</v>
      </c>
      <c r="D7" s="43"/>
    </row>
    <row r="8" spans="1:4">
      <c r="A8" s="81" t="s">
        <v>116</v>
      </c>
      <c r="B8" s="43"/>
      <c r="C8" s="81" t="s">
        <v>117</v>
      </c>
      <c r="D8" s="43"/>
    </row>
    <row r="9" spans="1:4">
      <c r="A9" s="81"/>
      <c r="B9" s="83"/>
      <c r="C9" s="81" t="s">
        <v>118</v>
      </c>
      <c r="D9" s="43"/>
    </row>
    <row r="10" spans="1:4">
      <c r="A10" s="81"/>
      <c r="B10" s="83"/>
      <c r="C10" s="81" t="s">
        <v>119</v>
      </c>
      <c r="D10" s="43"/>
    </row>
    <row r="11" spans="1:4">
      <c r="A11" s="81"/>
      <c r="B11" s="83"/>
      <c r="C11" s="81" t="s">
        <v>120</v>
      </c>
      <c r="D11" s="43"/>
    </row>
    <row r="12" spans="1:4">
      <c r="A12" s="84"/>
      <c r="B12" s="85"/>
      <c r="C12" s="81" t="s">
        <v>121</v>
      </c>
      <c r="D12" s="43"/>
    </row>
    <row r="13" spans="1:4">
      <c r="A13" s="84"/>
      <c r="B13" s="85"/>
      <c r="C13" s="81" t="s">
        <v>122</v>
      </c>
      <c r="D13" s="43">
        <v>44.32</v>
      </c>
    </row>
    <row r="14" spans="1:4">
      <c r="A14" s="84"/>
      <c r="B14" s="85"/>
      <c r="C14" s="81" t="s">
        <v>123</v>
      </c>
      <c r="D14" s="43"/>
    </row>
    <row r="15" spans="1:4">
      <c r="A15" s="84"/>
      <c r="B15" s="85"/>
      <c r="C15" s="81" t="s">
        <v>124</v>
      </c>
      <c r="D15" s="43">
        <v>2.25</v>
      </c>
    </row>
    <row r="16" spans="1:4">
      <c r="A16" s="84"/>
      <c r="B16" s="85"/>
      <c r="C16" s="81" t="s">
        <v>125</v>
      </c>
      <c r="D16" s="43"/>
    </row>
    <row r="17" spans="1:4">
      <c r="A17" s="84"/>
      <c r="B17" s="85"/>
      <c r="C17" s="81" t="s">
        <v>126</v>
      </c>
      <c r="D17" s="43"/>
    </row>
    <row r="18" spans="1:4">
      <c r="A18" s="84"/>
      <c r="B18" s="85"/>
      <c r="C18" s="81" t="s">
        <v>127</v>
      </c>
      <c r="D18" s="43"/>
    </row>
    <row r="19" spans="1:4">
      <c r="A19" s="84"/>
      <c r="B19" s="85"/>
      <c r="C19" s="81" t="s">
        <v>128</v>
      </c>
      <c r="D19" s="43"/>
    </row>
    <row r="20" spans="1:4">
      <c r="A20" s="84"/>
      <c r="B20" s="85"/>
      <c r="C20" s="81" t="s">
        <v>129</v>
      </c>
      <c r="D20" s="43"/>
    </row>
    <row r="21" spans="1:4">
      <c r="A21" s="84"/>
      <c r="B21" s="85"/>
      <c r="C21" s="81" t="s">
        <v>130</v>
      </c>
      <c r="D21" s="43"/>
    </row>
    <row r="22" spans="1:4">
      <c r="A22" s="84"/>
      <c r="B22" s="85"/>
      <c r="C22" s="81" t="s">
        <v>131</v>
      </c>
      <c r="D22" s="43"/>
    </row>
    <row r="23" spans="1:4">
      <c r="A23" s="84"/>
      <c r="B23" s="85"/>
      <c r="C23" s="81" t="s">
        <v>132</v>
      </c>
      <c r="D23" s="43"/>
    </row>
    <row r="24" spans="1:4">
      <c r="A24" s="84"/>
      <c r="B24" s="85"/>
      <c r="C24" s="81" t="s">
        <v>133</v>
      </c>
      <c r="D24" s="43"/>
    </row>
    <row r="25" spans="1:4">
      <c r="A25" s="84"/>
      <c r="B25" s="85"/>
      <c r="C25" s="81" t="s">
        <v>134</v>
      </c>
      <c r="D25" s="43">
        <v>3.53</v>
      </c>
    </row>
    <row r="26" spans="1:4">
      <c r="A26" s="84"/>
      <c r="B26" s="85"/>
      <c r="C26" s="81" t="s">
        <v>135</v>
      </c>
      <c r="D26" s="43"/>
    </row>
    <row r="27" spans="1:4">
      <c r="A27" s="84"/>
      <c r="B27" s="85"/>
      <c r="C27" s="81" t="s">
        <v>136</v>
      </c>
      <c r="D27" s="43"/>
    </row>
    <row r="28" spans="1:4">
      <c r="A28" s="84"/>
      <c r="B28" s="85"/>
      <c r="C28" s="81" t="s">
        <v>137</v>
      </c>
      <c r="D28" s="43"/>
    </row>
    <row r="29" spans="1:4">
      <c r="A29" s="84"/>
      <c r="B29" s="85"/>
      <c r="C29" s="81" t="s">
        <v>138</v>
      </c>
      <c r="D29" s="43"/>
    </row>
    <row r="30" spans="1:4">
      <c r="A30" s="84"/>
      <c r="B30" s="85"/>
      <c r="C30" s="81" t="s">
        <v>139</v>
      </c>
      <c r="D30" s="43"/>
    </row>
    <row r="31" spans="1:4">
      <c r="A31" s="84"/>
      <c r="B31" s="85"/>
      <c r="C31" s="81" t="s">
        <v>140</v>
      </c>
      <c r="D31" s="43"/>
    </row>
    <row r="32" spans="1:4">
      <c r="A32" s="84"/>
      <c r="B32" s="85"/>
      <c r="C32" s="81" t="s">
        <v>141</v>
      </c>
      <c r="D32" s="43"/>
    </row>
    <row r="33" spans="1:4">
      <c r="A33" s="84"/>
      <c r="B33" s="85"/>
      <c r="C33" s="81" t="s">
        <v>142</v>
      </c>
      <c r="D33" s="43"/>
    </row>
    <row r="34" spans="1:4">
      <c r="A34" s="84"/>
      <c r="B34" s="85"/>
      <c r="C34" s="81" t="s">
        <v>143</v>
      </c>
      <c r="D34" s="43"/>
    </row>
    <row r="35" spans="1:4">
      <c r="A35" s="84"/>
      <c r="B35" s="85"/>
      <c r="C35" s="81"/>
      <c r="D35" s="43"/>
    </row>
    <row r="36" spans="1:4">
      <c r="A36" s="31" t="s">
        <v>144</v>
      </c>
      <c r="B36" s="86">
        <f>B6</f>
        <v>50.1</v>
      </c>
      <c r="C36" s="31" t="s">
        <v>145</v>
      </c>
      <c r="D36" s="86">
        <f>D5</f>
        <v>50.1</v>
      </c>
    </row>
    <row r="37" spans="1:1">
      <c r="A37" s="87" t="s">
        <v>67</v>
      </c>
    </row>
    <row r="38" spans="1:1">
      <c r="A38" s="45" t="s">
        <v>146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21" t="s">
        <v>147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1</v>
      </c>
    </row>
    <row r="3" ht="15" customHeight="1" spans="1:11">
      <c r="A3" s="31" t="s">
        <v>148</v>
      </c>
      <c r="B3" s="31" t="s">
        <v>149</v>
      </c>
      <c r="C3" s="31" t="s">
        <v>150</v>
      </c>
      <c r="D3" s="31"/>
      <c r="E3" s="31"/>
      <c r="F3" s="31" t="s">
        <v>151</v>
      </c>
      <c r="G3" s="31"/>
      <c r="H3" s="31"/>
      <c r="I3" s="31" t="s">
        <v>152</v>
      </c>
      <c r="J3" s="31"/>
      <c r="K3" s="31"/>
    </row>
    <row r="4" spans="1:11">
      <c r="A4" s="31"/>
      <c r="B4" s="31"/>
      <c r="C4" s="31" t="s">
        <v>109</v>
      </c>
      <c r="D4" s="31" t="s">
        <v>71</v>
      </c>
      <c r="E4" s="31" t="s">
        <v>72</v>
      </c>
      <c r="F4" s="31" t="s">
        <v>109</v>
      </c>
      <c r="G4" s="31" t="s">
        <v>71</v>
      </c>
      <c r="H4" s="31" t="s">
        <v>72</v>
      </c>
      <c r="I4" s="31" t="s">
        <v>109</v>
      </c>
      <c r="J4" s="31" t="s">
        <v>71</v>
      </c>
      <c r="K4" s="31" t="s">
        <v>72</v>
      </c>
    </row>
    <row r="5" spans="1:11">
      <c r="A5" s="75" t="s">
        <v>153</v>
      </c>
      <c r="B5" s="75">
        <v>1</v>
      </c>
      <c r="C5" s="75">
        <v>2</v>
      </c>
      <c r="D5" s="75">
        <v>3</v>
      </c>
      <c r="E5" s="75">
        <v>4</v>
      </c>
      <c r="F5" s="75">
        <v>5</v>
      </c>
      <c r="G5" s="75">
        <v>6</v>
      </c>
      <c r="H5" s="75">
        <v>7</v>
      </c>
      <c r="I5" s="75">
        <v>8</v>
      </c>
      <c r="J5" s="75">
        <v>9</v>
      </c>
      <c r="K5" s="80">
        <v>10</v>
      </c>
    </row>
    <row r="6" spans="1:11">
      <c r="A6" s="76" t="s">
        <v>154</v>
      </c>
      <c r="B6" s="77">
        <v>50.1</v>
      </c>
      <c r="C6" s="78">
        <v>50.1</v>
      </c>
      <c r="D6" s="78">
        <v>50.1</v>
      </c>
      <c r="E6" s="79"/>
      <c r="F6" s="79"/>
      <c r="G6" s="79"/>
      <c r="H6" s="79"/>
      <c r="I6" s="79"/>
      <c r="J6" s="79"/>
      <c r="K6" s="79"/>
    </row>
    <row r="7" spans="1:11">
      <c r="A7" s="41" t="s">
        <v>155</v>
      </c>
      <c r="B7" s="77">
        <v>50.1</v>
      </c>
      <c r="C7" s="78">
        <v>50.1</v>
      </c>
      <c r="D7" s="78">
        <v>50.1</v>
      </c>
      <c r="E7" s="79"/>
      <c r="F7" s="79"/>
      <c r="G7" s="79"/>
      <c r="H7" s="79"/>
      <c r="I7" s="79"/>
      <c r="J7" s="79"/>
      <c r="K7" s="79"/>
    </row>
    <row r="8" spans="1:11">
      <c r="A8" s="42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>
      <c r="A9" s="42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>
      <c r="A10" s="42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>
      <c r="A11" s="42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>
      <c r="A12" s="42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>
      <c r="A13" s="42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1:11">
      <c r="A14" s="42"/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>
      <c r="A15" s="42"/>
      <c r="B15" s="79"/>
      <c r="C15" s="79"/>
      <c r="D15" s="79"/>
      <c r="E15" s="79"/>
      <c r="F15" s="79"/>
      <c r="G15" s="79"/>
      <c r="H15" s="79"/>
      <c r="I15" s="79"/>
      <c r="J15" s="79"/>
      <c r="K15" s="79"/>
    </row>
    <row r="16" spans="1:1">
      <c r="A16" s="44" t="s">
        <v>156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2" sqref="C12"/>
    </sheetView>
  </sheetViews>
  <sheetFormatPr defaultColWidth="9" defaultRowHeight="13.5" outlineLevelCol="4"/>
  <cols>
    <col min="1" max="1" width="14.25" customWidth="1"/>
    <col min="2" max="2" width="29" customWidth="1"/>
    <col min="3" max="5" width="12" customWidth="1"/>
  </cols>
  <sheetData>
    <row r="1" ht="20.25" spans="1:5">
      <c r="A1" s="21" t="s">
        <v>157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ht="15" customHeight="1" spans="1:5">
      <c r="A3" s="31" t="s">
        <v>158</v>
      </c>
      <c r="B3" s="31"/>
      <c r="C3" s="31" t="s">
        <v>150</v>
      </c>
      <c r="D3" s="31"/>
      <c r="E3" s="31"/>
    </row>
    <row r="4" spans="1:5">
      <c r="A4" s="31" t="s">
        <v>159</v>
      </c>
      <c r="B4" s="31" t="s">
        <v>160</v>
      </c>
      <c r="C4" s="31" t="s">
        <v>109</v>
      </c>
      <c r="D4" s="31" t="s">
        <v>71</v>
      </c>
      <c r="E4" s="31" t="s">
        <v>72</v>
      </c>
    </row>
    <row r="5" spans="1:5">
      <c r="A5" s="31" t="s">
        <v>161</v>
      </c>
      <c r="B5" s="56" t="s">
        <v>161</v>
      </c>
      <c r="C5" s="57">
        <v>1</v>
      </c>
      <c r="D5" s="57">
        <v>2</v>
      </c>
      <c r="E5" s="57">
        <v>3</v>
      </c>
    </row>
    <row r="6" spans="1:5">
      <c r="A6" s="58"/>
      <c r="B6" s="59" t="s">
        <v>77</v>
      </c>
      <c r="C6" s="60">
        <f>C7+C15+C18</f>
        <v>50.096424</v>
      </c>
      <c r="D6" s="60">
        <f>D7+D15+D18</f>
        <v>50.096424</v>
      </c>
      <c r="E6" s="60"/>
    </row>
    <row r="7" spans="1:5">
      <c r="A7" s="61" t="s">
        <v>78</v>
      </c>
      <c r="B7" s="62" t="s">
        <v>79</v>
      </c>
      <c r="C7" s="63">
        <f>C8+C10+C13</f>
        <v>44.32</v>
      </c>
      <c r="D7" s="63">
        <f>D8+D10+D13</f>
        <v>44.32</v>
      </c>
      <c r="E7" s="63"/>
    </row>
    <row r="8" spans="1:5">
      <c r="A8" s="64" t="s">
        <v>80</v>
      </c>
      <c r="B8" s="62" t="s">
        <v>81</v>
      </c>
      <c r="C8" s="63">
        <f>C9</f>
        <v>36.83</v>
      </c>
      <c r="D8" s="63">
        <v>36.83</v>
      </c>
      <c r="E8" s="63"/>
    </row>
    <row r="9" spans="1:5">
      <c r="A9" s="64" t="s">
        <v>82</v>
      </c>
      <c r="B9" s="65" t="s">
        <v>83</v>
      </c>
      <c r="C9" s="66">
        <v>36.83</v>
      </c>
      <c r="D9" s="66">
        <f>D8</f>
        <v>36.83</v>
      </c>
      <c r="E9" s="66"/>
    </row>
    <row r="10" spans="1:5">
      <c r="A10" s="61" t="s">
        <v>84</v>
      </c>
      <c r="B10" s="62" t="s">
        <v>85</v>
      </c>
      <c r="C10" s="63">
        <f>C11+C12</f>
        <v>7.07</v>
      </c>
      <c r="D10" s="63">
        <f>D11+D12</f>
        <v>7.07</v>
      </c>
      <c r="E10" s="66"/>
    </row>
    <row r="11" spans="1:5">
      <c r="A11" s="64" t="s">
        <v>86</v>
      </c>
      <c r="B11" s="65" t="s">
        <v>87</v>
      </c>
      <c r="C11" s="66">
        <v>4.71</v>
      </c>
      <c r="D11" s="66">
        <v>4.71</v>
      </c>
      <c r="E11" s="63"/>
    </row>
    <row r="12" spans="1:5">
      <c r="A12" s="64" t="s">
        <v>88</v>
      </c>
      <c r="B12" s="65" t="s">
        <v>89</v>
      </c>
      <c r="C12" s="66">
        <v>2.36</v>
      </c>
      <c r="D12" s="66">
        <v>2.36</v>
      </c>
      <c r="E12" s="66"/>
    </row>
    <row r="13" spans="1:5">
      <c r="A13" s="61" t="s">
        <v>90</v>
      </c>
      <c r="B13" s="67" t="s">
        <v>91</v>
      </c>
      <c r="C13" s="68">
        <f t="shared" ref="C13:C16" si="0">C14</f>
        <v>0.42</v>
      </c>
      <c r="D13" s="68">
        <f t="shared" ref="D13:D16" si="1">D14</f>
        <v>0.42</v>
      </c>
      <c r="E13" s="66"/>
    </row>
    <row r="14" spans="1:5">
      <c r="A14" s="64" t="s">
        <v>92</v>
      </c>
      <c r="B14" s="69" t="s">
        <v>91</v>
      </c>
      <c r="C14" s="70">
        <v>0.42</v>
      </c>
      <c r="D14" s="70">
        <v>0.42</v>
      </c>
      <c r="E14" s="66"/>
    </row>
    <row r="15" spans="1:5">
      <c r="A15" s="61" t="s">
        <v>93</v>
      </c>
      <c r="B15" s="62" t="s">
        <v>94</v>
      </c>
      <c r="C15" s="63">
        <f t="shared" si="0"/>
        <v>2.246424</v>
      </c>
      <c r="D15" s="63">
        <f t="shared" si="1"/>
        <v>2.246424</v>
      </c>
      <c r="E15" s="66"/>
    </row>
    <row r="16" spans="1:5">
      <c r="A16" s="61" t="s">
        <v>95</v>
      </c>
      <c r="B16" s="62" t="s">
        <v>96</v>
      </c>
      <c r="C16" s="63">
        <f t="shared" si="0"/>
        <v>2.246424</v>
      </c>
      <c r="D16" s="63">
        <f t="shared" si="1"/>
        <v>2.246424</v>
      </c>
      <c r="E16" s="66"/>
    </row>
    <row r="17" spans="1:5">
      <c r="A17" s="64" t="s">
        <v>97</v>
      </c>
      <c r="B17" s="65" t="s">
        <v>98</v>
      </c>
      <c r="C17" s="66">
        <f>1.841424+0.405</f>
        <v>2.246424</v>
      </c>
      <c r="D17" s="66">
        <f>1.841424+0.405</f>
        <v>2.246424</v>
      </c>
      <c r="E17" s="66"/>
    </row>
    <row r="18" spans="1:5">
      <c r="A18" s="61" t="s">
        <v>99</v>
      </c>
      <c r="B18" s="71" t="s">
        <v>100</v>
      </c>
      <c r="C18" s="60">
        <f>C19</f>
        <v>3.53</v>
      </c>
      <c r="D18" s="60">
        <f>D19</f>
        <v>3.53</v>
      </c>
      <c r="E18" s="63"/>
    </row>
    <row r="19" spans="1:5">
      <c r="A19" s="64" t="s">
        <v>101</v>
      </c>
      <c r="B19" s="72" t="s">
        <v>102</v>
      </c>
      <c r="C19" s="60">
        <f>C20</f>
        <v>3.53</v>
      </c>
      <c r="D19" s="60">
        <f>D20</f>
        <v>3.53</v>
      </c>
      <c r="E19" s="66"/>
    </row>
    <row r="20" spans="1:5">
      <c r="A20" s="64" t="s">
        <v>103</v>
      </c>
      <c r="B20" s="72" t="s">
        <v>104</v>
      </c>
      <c r="C20" s="73">
        <v>3.53</v>
      </c>
      <c r="D20" s="73">
        <v>3.53</v>
      </c>
      <c r="E20" s="74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I11" sqref="I11"/>
    </sheetView>
  </sheetViews>
  <sheetFormatPr defaultColWidth="9" defaultRowHeight="13.5" outlineLevelCol="4"/>
  <cols>
    <col min="1" max="1" width="15.25" customWidth="1"/>
    <col min="2" max="2" width="24.375" customWidth="1"/>
    <col min="3" max="3" width="14" customWidth="1"/>
    <col min="4" max="4" width="14.25" customWidth="1"/>
    <col min="5" max="5" width="12.625" customWidth="1"/>
  </cols>
  <sheetData>
    <row r="1" ht="20.25" spans="1:5">
      <c r="A1" s="21" t="s">
        <v>162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ht="15" customHeight="1" spans="1:5">
      <c r="A3" s="31" t="s">
        <v>163</v>
      </c>
      <c r="B3" s="31"/>
      <c r="C3" s="31" t="s">
        <v>164</v>
      </c>
      <c r="D3" s="31"/>
      <c r="E3" s="31"/>
    </row>
    <row r="4" spans="1:5">
      <c r="A4" s="31" t="s">
        <v>159</v>
      </c>
      <c r="B4" s="31" t="s">
        <v>160</v>
      </c>
      <c r="C4" s="31" t="s">
        <v>109</v>
      </c>
      <c r="D4" s="31" t="s">
        <v>165</v>
      </c>
      <c r="E4" s="31" t="s">
        <v>166</v>
      </c>
    </row>
    <row r="5" spans="1:5">
      <c r="A5" s="31" t="s">
        <v>161</v>
      </c>
      <c r="B5" s="31" t="s">
        <v>161</v>
      </c>
      <c r="C5" s="31">
        <v>1</v>
      </c>
      <c r="D5" s="31">
        <v>2</v>
      </c>
      <c r="E5" s="31">
        <v>3</v>
      </c>
    </row>
    <row r="6" spans="1:5">
      <c r="A6" s="46"/>
      <c r="B6" s="47" t="s">
        <v>77</v>
      </c>
      <c r="C6" s="48">
        <f>C7+C16</f>
        <v>50.099444</v>
      </c>
      <c r="D6" s="48">
        <f>D7+D16</f>
        <v>46.889444</v>
      </c>
      <c r="E6" s="48">
        <f>E16</f>
        <v>3.21</v>
      </c>
    </row>
    <row r="7" spans="1:5">
      <c r="A7" s="49" t="s">
        <v>167</v>
      </c>
      <c r="B7" s="49" t="s">
        <v>168</v>
      </c>
      <c r="C7" s="50">
        <f>SUM(C8:C15)</f>
        <v>46.889444</v>
      </c>
      <c r="D7" s="50">
        <f>SUM(D8:D15)</f>
        <v>46.889444</v>
      </c>
      <c r="E7" s="48"/>
    </row>
    <row r="8" spans="1:5">
      <c r="A8" s="51" t="s">
        <v>169</v>
      </c>
      <c r="B8" s="51" t="s">
        <v>170</v>
      </c>
      <c r="C8" s="52">
        <f>1.12+1.8</f>
        <v>2.92</v>
      </c>
      <c r="D8" s="52">
        <f>1.12+1.8</f>
        <v>2.92</v>
      </c>
      <c r="E8" s="53"/>
    </row>
    <row r="9" spans="1:5">
      <c r="A9" s="51" t="s">
        <v>171</v>
      </c>
      <c r="B9" s="51" t="s">
        <v>172</v>
      </c>
      <c r="C9" s="52">
        <f>14.83+2.36</f>
        <v>17.19</v>
      </c>
      <c r="D9" s="52">
        <f>14.83+2.36</f>
        <v>17.19</v>
      </c>
      <c r="E9" s="53"/>
    </row>
    <row r="10" spans="1:5">
      <c r="A10" s="51" t="s">
        <v>173</v>
      </c>
      <c r="B10" s="51" t="s">
        <v>174</v>
      </c>
      <c r="C10" s="53">
        <v>13.5</v>
      </c>
      <c r="D10" s="53">
        <v>13.5</v>
      </c>
      <c r="E10" s="53"/>
    </row>
    <row r="11" spans="1:5">
      <c r="A11" s="51" t="s">
        <v>175</v>
      </c>
      <c r="B11" s="51" t="s">
        <v>176</v>
      </c>
      <c r="C11" s="53">
        <v>4.71</v>
      </c>
      <c r="D11" s="53">
        <v>4.71</v>
      </c>
      <c r="E11" s="53"/>
    </row>
    <row r="12" spans="1:5">
      <c r="A12" s="51" t="s">
        <v>177</v>
      </c>
      <c r="B12" s="51" t="s">
        <v>178</v>
      </c>
      <c r="C12" s="53">
        <v>2.36</v>
      </c>
      <c r="D12" s="53">
        <v>2.36</v>
      </c>
      <c r="E12" s="53"/>
    </row>
    <row r="13" spans="1:5">
      <c r="A13" s="51" t="s">
        <v>179</v>
      </c>
      <c r="B13" s="51" t="s">
        <v>180</v>
      </c>
      <c r="C13" s="53">
        <f>1.84+0.41</f>
        <v>2.25</v>
      </c>
      <c r="D13" s="53">
        <f>1.84+0.41</f>
        <v>2.25</v>
      </c>
      <c r="E13" s="53"/>
    </row>
    <row r="14" spans="1:5">
      <c r="A14" s="51">
        <v>30112</v>
      </c>
      <c r="B14" s="54" t="s">
        <v>181</v>
      </c>
      <c r="C14" s="53">
        <v>0.424944</v>
      </c>
      <c r="D14" s="53">
        <v>0.424944</v>
      </c>
      <c r="E14" s="53"/>
    </row>
    <row r="15" spans="1:5">
      <c r="A15" s="51" t="s">
        <v>182</v>
      </c>
      <c r="B15" s="51" t="s">
        <v>104</v>
      </c>
      <c r="C15" s="53">
        <v>3.5345</v>
      </c>
      <c r="D15" s="53">
        <v>3.5345</v>
      </c>
      <c r="E15" s="53"/>
    </row>
    <row r="16" spans="1:5">
      <c r="A16" s="49" t="s">
        <v>183</v>
      </c>
      <c r="B16" s="49" t="s">
        <v>184</v>
      </c>
      <c r="C16" s="48">
        <f>SUM(C17:C25)</f>
        <v>3.21</v>
      </c>
      <c r="D16" s="48"/>
      <c r="E16" s="48">
        <f>SUM(E17:E25)</f>
        <v>3.21</v>
      </c>
    </row>
    <row r="17" spans="1:5">
      <c r="A17" s="51">
        <v>30228</v>
      </c>
      <c r="B17" s="51" t="s">
        <v>185</v>
      </c>
      <c r="C17" s="53">
        <v>0.34</v>
      </c>
      <c r="D17" s="53"/>
      <c r="E17" s="53">
        <v>0.34</v>
      </c>
    </row>
    <row r="18" spans="1:5">
      <c r="A18" s="51" t="s">
        <v>186</v>
      </c>
      <c r="B18" s="51" t="s">
        <v>187</v>
      </c>
      <c r="C18" s="53">
        <v>0.71</v>
      </c>
      <c r="D18" s="53"/>
      <c r="E18" s="53">
        <v>0.71</v>
      </c>
    </row>
    <row r="19" spans="1:5">
      <c r="A19" s="51" t="s">
        <v>188</v>
      </c>
      <c r="B19" s="51" t="s">
        <v>189</v>
      </c>
      <c r="C19" s="53">
        <v>0.045</v>
      </c>
      <c r="D19" s="53"/>
      <c r="E19" s="53">
        <v>0.045</v>
      </c>
    </row>
    <row r="20" spans="1:5">
      <c r="A20" s="51" t="s">
        <v>190</v>
      </c>
      <c r="B20" s="51" t="s">
        <v>191</v>
      </c>
      <c r="C20" s="53">
        <v>0.45</v>
      </c>
      <c r="D20" s="53"/>
      <c r="E20" s="53">
        <v>0.45</v>
      </c>
    </row>
    <row r="21" spans="1:5">
      <c r="A21" s="51" t="s">
        <v>192</v>
      </c>
      <c r="B21" s="51" t="s">
        <v>193</v>
      </c>
      <c r="C21" s="53">
        <v>0.705</v>
      </c>
      <c r="D21" s="53"/>
      <c r="E21" s="53">
        <v>0.705</v>
      </c>
    </row>
    <row r="22" spans="1:5">
      <c r="A22" s="51">
        <v>30206</v>
      </c>
      <c r="B22" s="51" t="s">
        <v>194</v>
      </c>
      <c r="C22" s="53">
        <v>0.27</v>
      </c>
      <c r="D22" s="53"/>
      <c r="E22" s="53">
        <v>0.27</v>
      </c>
    </row>
    <row r="23" spans="1:5">
      <c r="A23" s="51">
        <v>30207</v>
      </c>
      <c r="B23" s="51" t="s">
        <v>195</v>
      </c>
      <c r="C23" s="53">
        <v>0.13</v>
      </c>
      <c r="D23" s="53"/>
      <c r="E23" s="53">
        <v>0.13</v>
      </c>
    </row>
    <row r="24" spans="1:5">
      <c r="A24" s="51" t="s">
        <v>196</v>
      </c>
      <c r="B24" s="51" t="s">
        <v>197</v>
      </c>
      <c r="C24" s="53">
        <v>0.2</v>
      </c>
      <c r="D24" s="53"/>
      <c r="E24" s="53">
        <v>0.2</v>
      </c>
    </row>
    <row r="25" spans="1:5">
      <c r="A25" s="51" t="s">
        <v>198</v>
      </c>
      <c r="B25" s="51" t="s">
        <v>199</v>
      </c>
      <c r="C25" s="53">
        <v>0.36</v>
      </c>
      <c r="D25" s="53"/>
      <c r="E25" s="53">
        <v>0.36</v>
      </c>
    </row>
    <row r="26" spans="1:5">
      <c r="A26" s="55" t="s">
        <v>105</v>
      </c>
      <c r="B26" s="55"/>
      <c r="C26" s="55"/>
      <c r="D26" s="55"/>
      <c r="E26" s="55"/>
    </row>
  </sheetData>
  <mergeCells count="4">
    <mergeCell ref="A1:E1"/>
    <mergeCell ref="A3:B3"/>
    <mergeCell ref="C3:E3"/>
    <mergeCell ref="A26:E2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D9" sqref="D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1" t="s">
        <v>200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1</v>
      </c>
    </row>
    <row r="3" ht="15" customHeight="1" spans="1:8">
      <c r="A3" s="31" t="s">
        <v>148</v>
      </c>
      <c r="B3" s="26" t="s">
        <v>201</v>
      </c>
      <c r="C3" s="26"/>
      <c r="D3" s="26"/>
      <c r="E3" s="26"/>
      <c r="F3" s="26"/>
      <c r="G3" s="26" t="s">
        <v>202</v>
      </c>
      <c r="H3" s="26" t="s">
        <v>203</v>
      </c>
    </row>
    <row r="4" ht="15" customHeight="1" spans="1:8">
      <c r="A4" s="31"/>
      <c r="B4" s="26" t="s">
        <v>109</v>
      </c>
      <c r="C4" s="26" t="s">
        <v>204</v>
      </c>
      <c r="D4" s="26" t="s">
        <v>205</v>
      </c>
      <c r="E4" s="26" t="s">
        <v>206</v>
      </c>
      <c r="F4" s="26"/>
      <c r="G4" s="26"/>
      <c r="H4" s="26"/>
    </row>
    <row r="5" spans="1:8">
      <c r="A5" s="31"/>
      <c r="B5" s="26"/>
      <c r="C5" s="26"/>
      <c r="D5" s="26"/>
      <c r="E5" s="26" t="s">
        <v>207</v>
      </c>
      <c r="F5" s="26" t="s">
        <v>208</v>
      </c>
      <c r="G5" s="26"/>
      <c r="H5" s="26"/>
    </row>
    <row r="6" spans="1:8">
      <c r="A6" s="26" t="s">
        <v>161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39" t="s">
        <v>209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spans="1:8">
      <c r="A8" s="41" t="s">
        <v>155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</row>
    <row r="9" spans="1:8">
      <c r="A9" s="42"/>
      <c r="B9" s="43"/>
      <c r="C9" s="43"/>
      <c r="D9" s="43"/>
      <c r="E9" s="43"/>
      <c r="F9" s="43"/>
      <c r="G9" s="43"/>
      <c r="H9" s="43"/>
    </row>
    <row r="10" spans="1:8">
      <c r="A10" s="42"/>
      <c r="B10" s="43"/>
      <c r="C10" s="43"/>
      <c r="D10" s="43"/>
      <c r="E10" s="43"/>
      <c r="F10" s="43"/>
      <c r="G10" s="43"/>
      <c r="H10" s="43"/>
    </row>
    <row r="11" spans="1:8">
      <c r="A11" s="42"/>
      <c r="B11" s="43"/>
      <c r="C11" s="43"/>
      <c r="D11" s="43"/>
      <c r="E11" s="43"/>
      <c r="F11" s="43"/>
      <c r="G11" s="43"/>
      <c r="H11" s="43"/>
    </row>
    <row r="12" spans="1:8">
      <c r="A12" s="42"/>
      <c r="B12" s="43"/>
      <c r="C12" s="43"/>
      <c r="D12" s="43"/>
      <c r="E12" s="43"/>
      <c r="F12" s="43"/>
      <c r="G12" s="43"/>
      <c r="H12" s="43"/>
    </row>
    <row r="13" spans="1:8">
      <c r="A13" s="42"/>
      <c r="B13" s="43"/>
      <c r="C13" s="43"/>
      <c r="D13" s="43"/>
      <c r="E13" s="43"/>
      <c r="F13" s="43"/>
      <c r="G13" s="43"/>
      <c r="H13" s="43"/>
    </row>
    <row r="14" spans="1:8">
      <c r="A14" s="42"/>
      <c r="B14" s="43"/>
      <c r="C14" s="43"/>
      <c r="D14" s="43"/>
      <c r="E14" s="43"/>
      <c r="F14" s="43"/>
      <c r="G14" s="43"/>
      <c r="H14" s="43"/>
    </row>
    <row r="15" spans="1:8">
      <c r="A15" s="42"/>
      <c r="B15" s="43"/>
      <c r="C15" s="43"/>
      <c r="D15" s="43"/>
      <c r="E15" s="43"/>
      <c r="F15" s="43"/>
      <c r="G15" s="43"/>
      <c r="H15" s="43"/>
    </row>
    <row r="16" spans="1:8">
      <c r="A16" s="42"/>
      <c r="B16" s="43"/>
      <c r="C16" s="43"/>
      <c r="D16" s="43"/>
      <c r="E16" s="43"/>
      <c r="F16" s="43"/>
      <c r="G16" s="43"/>
      <c r="H16" s="43"/>
    </row>
    <row r="17" spans="1:1">
      <c r="A17" s="44" t="s">
        <v>156</v>
      </c>
    </row>
    <row r="18" spans="1:1">
      <c r="A18" s="45" t="s">
        <v>146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E22" sqref="E22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21" t="s">
        <v>210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1</v>
      </c>
    </row>
    <row r="3" spans="1:5">
      <c r="A3" s="31" t="s">
        <v>211</v>
      </c>
      <c r="B3" s="31" t="s">
        <v>4</v>
      </c>
      <c r="C3" s="31" t="s">
        <v>109</v>
      </c>
      <c r="D3" s="31" t="s">
        <v>71</v>
      </c>
      <c r="E3" s="31" t="s">
        <v>72</v>
      </c>
    </row>
    <row r="4" spans="1:5">
      <c r="A4" s="31" t="s">
        <v>161</v>
      </c>
      <c r="B4" s="31" t="s">
        <v>161</v>
      </c>
      <c r="C4" s="31">
        <v>1</v>
      </c>
      <c r="D4" s="31">
        <v>2</v>
      </c>
      <c r="E4" s="31">
        <v>3</v>
      </c>
    </row>
    <row r="5" spans="1:5">
      <c r="A5" s="32"/>
      <c r="B5" s="33" t="s">
        <v>149</v>
      </c>
      <c r="C5" s="34"/>
      <c r="D5" s="34"/>
      <c r="E5" s="35"/>
    </row>
    <row r="6" spans="1:5">
      <c r="A6" s="36">
        <v>1</v>
      </c>
      <c r="B6" s="29" t="s">
        <v>212</v>
      </c>
      <c r="C6" s="28"/>
      <c r="D6" s="28"/>
      <c r="E6" s="37"/>
    </row>
    <row r="7" spans="1:5">
      <c r="A7" s="36">
        <v>2</v>
      </c>
      <c r="B7" s="29" t="s">
        <v>213</v>
      </c>
      <c r="C7" s="28"/>
      <c r="D7" s="28"/>
      <c r="E7" s="37"/>
    </row>
    <row r="8" spans="1:5">
      <c r="A8" s="36">
        <v>3</v>
      </c>
      <c r="B8" s="29" t="s">
        <v>214</v>
      </c>
      <c r="C8" s="38"/>
      <c r="D8" s="28"/>
      <c r="E8" s="37"/>
    </row>
    <row r="9" spans="1:5">
      <c r="A9" s="36">
        <v>4</v>
      </c>
      <c r="B9" s="29" t="s">
        <v>215</v>
      </c>
      <c r="C9" s="28"/>
      <c r="D9" s="28"/>
      <c r="E9" s="37"/>
    </row>
    <row r="10" spans="1:5">
      <c r="A10" s="36">
        <v>5</v>
      </c>
      <c r="B10" s="29" t="s">
        <v>216</v>
      </c>
      <c r="C10" s="28"/>
      <c r="D10" s="28"/>
      <c r="E10" s="37"/>
    </row>
    <row r="11" spans="1:5">
      <c r="A11" s="36">
        <v>6</v>
      </c>
      <c r="B11" s="29" t="s">
        <v>217</v>
      </c>
      <c r="C11" s="28"/>
      <c r="D11" s="28"/>
      <c r="E11" s="37"/>
    </row>
    <row r="12" spans="1:5">
      <c r="A12" s="36">
        <v>7</v>
      </c>
      <c r="B12" s="29" t="s">
        <v>218</v>
      </c>
      <c r="C12" s="28"/>
      <c r="D12" s="28"/>
      <c r="E12" s="37"/>
    </row>
    <row r="13" spans="1:5">
      <c r="A13" s="36">
        <v>8</v>
      </c>
      <c r="B13" s="29" t="s">
        <v>219</v>
      </c>
      <c r="C13" s="28"/>
      <c r="D13" s="28"/>
      <c r="E13" s="37"/>
    </row>
    <row r="14" spans="1:5">
      <c r="A14" s="36">
        <v>9</v>
      </c>
      <c r="B14" s="29" t="s">
        <v>220</v>
      </c>
      <c r="C14" s="28"/>
      <c r="D14" s="28"/>
      <c r="E14" s="37"/>
    </row>
    <row r="15" spans="1:5">
      <c r="A15" s="36">
        <v>10</v>
      </c>
      <c r="B15" s="29" t="s">
        <v>221</v>
      </c>
      <c r="C15" s="28"/>
      <c r="D15" s="28"/>
      <c r="E15" s="37"/>
    </row>
    <row r="16" spans="1:5">
      <c r="A16" s="36">
        <v>11</v>
      </c>
      <c r="B16" s="29" t="s">
        <v>222</v>
      </c>
      <c r="C16" s="28"/>
      <c r="D16" s="28"/>
      <c r="E16" s="37"/>
    </row>
    <row r="17" spans="1:5">
      <c r="A17" s="36">
        <v>12</v>
      </c>
      <c r="B17" s="29" t="s">
        <v>223</v>
      </c>
      <c r="C17" s="28"/>
      <c r="D17" s="28"/>
      <c r="E17" s="37"/>
    </row>
    <row r="18" spans="1:5">
      <c r="A18" s="36">
        <v>13</v>
      </c>
      <c r="B18" s="29" t="s">
        <v>224</v>
      </c>
      <c r="C18" s="28"/>
      <c r="D18" s="28"/>
      <c r="E18" s="37"/>
    </row>
    <row r="19" spans="1:5">
      <c r="A19" s="36">
        <v>14</v>
      </c>
      <c r="B19" s="29" t="s">
        <v>225</v>
      </c>
      <c r="C19" s="28"/>
      <c r="D19" s="28"/>
      <c r="E19" s="37"/>
    </row>
    <row r="20" spans="1:5">
      <c r="A20" s="36">
        <v>15</v>
      </c>
      <c r="B20" s="29" t="s">
        <v>226</v>
      </c>
      <c r="C20" s="28"/>
      <c r="D20" s="28"/>
      <c r="E20" s="37"/>
    </row>
    <row r="21" spans="1:1">
      <c r="A21" s="30" t="s">
        <v>52</v>
      </c>
    </row>
  </sheetData>
  <mergeCells count="1">
    <mergeCell ref="A1:E1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邂逅妳的柔情</cp:lastModifiedBy>
  <dcterms:created xsi:type="dcterms:W3CDTF">2023-04-12T15:17:00Z</dcterms:created>
  <cp:lastPrinted>2024-02-01T09:31:00Z</cp:lastPrinted>
  <dcterms:modified xsi:type="dcterms:W3CDTF">2025-02-11T08:39:35Z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18DE56C57F984F0499203FE114DBBD5F_13</vt:lpwstr>
  </property>
  <property fmtid="{D5CDD505-2E9C-101B-9397-08002B2CF9AE}" pid="3" name="KSOProductBuildVer">
    <vt:lpwstr>2052-12.1.0.19770</vt:lpwstr>
  </property>
</Properties>
</file>