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3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8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externalReferences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sz val="9"/>
            <rFont val="宋体"/>
            <charset val="134"/>
          </rPr>
          <t>津贴补贴、职工取暖费</t>
        </r>
      </text>
    </comment>
    <comment ref="D9" authorId="0">
      <text>
        <r>
          <rPr>
            <sz val="9"/>
            <rFont val="宋体"/>
            <charset val="134"/>
          </rPr>
          <t>年终一次性奖金、年度考核奖</t>
        </r>
      </text>
    </comment>
    <comment ref="D12" authorId="0">
      <text>
        <r>
          <rPr>
            <sz val="9"/>
            <rFont val="宋体"/>
            <charset val="134"/>
          </rPr>
          <t>基本医疗、补充医疗</t>
        </r>
      </text>
    </comment>
    <comment ref="D13" authorId="0">
      <text>
        <r>
          <rPr>
            <sz val="9"/>
            <rFont val="宋体"/>
            <charset val="134"/>
          </rPr>
          <t>工伤、失业保险，残疾人就业保障金</t>
        </r>
      </text>
    </comment>
  </commentList>
</comments>
</file>

<file path=xl/sharedStrings.xml><?xml version="1.0" encoding="utf-8"?>
<sst xmlns="http://schemas.openxmlformats.org/spreadsheetml/2006/main" count="403" uniqueCount="314">
  <si>
    <t>表一、华池县元城中心卫生院收支总体情况表</t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</si>
  <si>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</si>
  <si>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</si>
  <si>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</si>
  <si>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</si>
  <si>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</si>
  <si>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</si>
  <si>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</si>
  <si>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</si>
  <si>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</si>
  <si>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</si>
  <si>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</si>
  <si>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</si>
  <si>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</si>
  <si>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</si>
  <si>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</si>
  <si>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</si>
  <si>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</si>
  <si>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</si>
  <si>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</si>
  <si>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</si>
  <si>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</si>
  <si>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</si>
  <si>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</si>
  <si>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</si>
  <si>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</si>
  <si>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</si>
  <si>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</si>
  <si>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</si>
  <si>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</si>
  <si>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</si>
  <si>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</si>
  <si>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</si>
  <si>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</si>
  <si>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</si>
  <si>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</si>
  <si>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</si>
  <si>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</si>
  <si>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</si>
  <si>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</si>
  <si>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</si>
  <si>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</si>
  <si>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</si>
  <si>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</si>
  <si>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</si>
  <si>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</si>
  <si>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</si>
  <si>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</si>
  <si>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</si>
  <si>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</si>
  <si>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</si>
  <si>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</si>
  <si>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</si>
  <si>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t>表二、华池县元城中心卫生院收入总体情况表</t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</si>
  <si>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</si>
  <si>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</si>
  <si>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</si>
  <si>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</si>
  <si>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</si>
  <si>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</si>
  <si>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</si>
  <si>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</si>
  <si>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</si>
  <si>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</si>
  <si>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</si>
  <si>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</si>
  <si>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</si>
  <si>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</si>
  <si>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</si>
  <si>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t>表三、华池县元城中心卫生院支出总体情况表</t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</si>
  <si>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</si>
  <si>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</si>
  <si>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</si>
  <si>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</si>
  <si>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</si>
  <si>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</si>
  <si>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</si>
  <si>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</si>
  <si>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</si>
  <si>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</si>
  <si>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</si>
  <si>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208999其他社会保障和就业支出</t>
  </si>
  <si>
    <t>210卫生健康支出</t>
  </si>
  <si>
    <t>21003基层医疗机构</t>
  </si>
  <si>
    <t>2100302乡镇卫生院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</si>
  <si>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</si>
  <si>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</si>
  <si>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</si>
  <si>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</si>
  <si>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</si>
  <si>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</si>
  <si>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</si>
  <si>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</si>
  <si>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</si>
  <si>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</si>
  <si>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</si>
  <si>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</si>
  <si>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</si>
  <si>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</si>
  <si>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</si>
  <si>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</si>
  <si>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</si>
  <si>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</si>
  <si>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</si>
  <si>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</si>
  <si>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</si>
  <si>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</si>
  <si>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</si>
  <si>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</si>
  <si>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</si>
  <si>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</si>
  <si>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</si>
  <si>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</si>
  <si>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</si>
  <si>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</si>
  <si>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</si>
  <si>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</si>
  <si>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</si>
  <si>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</si>
  <si>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</si>
  <si>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</si>
  <si>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</si>
  <si>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</si>
  <si>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</si>
  <si>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</si>
  <si>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</si>
  <si>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</si>
  <si>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</si>
  <si>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</si>
  <si>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</si>
  <si>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</si>
  <si>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</si>
  <si>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</si>
  <si>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</si>
  <si>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</si>
  <si>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</si>
  <si>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</si>
  <si>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</si>
  <si>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</si>
  <si>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</si>
  <si>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</si>
  <si>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 xml:space="preserve"> </t>
  </si>
  <si>
    <t>总计</t>
  </si>
  <si>
    <t>社会保障和就业支出</t>
  </si>
  <si>
    <t>行政事业单位离退休</t>
  </si>
  <si>
    <t>机关单位基本养老保险缴费支出</t>
  </si>
  <si>
    <t>机关事业单位职业年金缴费支出</t>
  </si>
  <si>
    <t>其他社会保障和就业支出</t>
  </si>
  <si>
    <t>卫生健康支出</t>
  </si>
  <si>
    <t>基层医疗机构</t>
  </si>
  <si>
    <t>乡镇卫生院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</si>
  <si>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</si>
  <si>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</si>
  <si>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</si>
  <si>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</si>
  <si>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</si>
  <si>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</si>
  <si>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t>经济分类科目</t>
  </si>
  <si>
    <t>一般公共预算基本支出</t>
  </si>
  <si>
    <t>科目编码</t>
  </si>
  <si>
    <t>科目名称</t>
  </si>
  <si>
    <t>合计</t>
  </si>
  <si>
    <t>人员经费</t>
  </si>
  <si>
    <t>公用经费</t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</si>
  <si>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</si>
  <si>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</si>
  <si>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</si>
  <si>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</si>
  <si>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</si>
  <si>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</si>
  <si>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</si>
  <si>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</si>
  <si>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</si>
  <si>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工会经费</t>
  </si>
  <si>
    <t>福利费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</si>
  <si>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</si>
  <si>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</si>
  <si>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</si>
  <si>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</si>
  <si>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</si>
  <si>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</si>
  <si>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</si>
  <si>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</si>
  <si>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</si>
  <si>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</si>
  <si>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</si>
  <si>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</si>
  <si>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</si>
  <si>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</si>
  <si>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</si>
  <si>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</si>
  <si>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</si>
  <si>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</si>
  <si>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</si>
  <si>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</si>
  <si>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</si>
  <si>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</si>
  <si>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</si>
  <si>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</si>
  <si>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</si>
  <si>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</si>
  <si>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</si>
  <si>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</si>
  <si>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</si>
  <si>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</si>
  <si>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</si>
  <si>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</si>
  <si>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</si>
  <si>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</si>
  <si>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</si>
  <si>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华池县元城中心卫生院整体支出绩效目标申报表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</si>
  <si>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</si>
  <si>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</si>
  <si>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华池县元城中心卫生院</t>
  </si>
  <si>
    <t>总 体 目 标</t>
  </si>
  <si>
    <t>目标1：提供基本医疗服务与公共卫生服务；</t>
  </si>
  <si>
    <t>目标2：承担公共卫生服务管理；</t>
  </si>
  <si>
    <t>目标3：确保机构正常运转，工资、福利及时足额发放；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</si>
  <si>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</si>
  <si>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</si>
  <si>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</si>
  <si>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</si>
  <si>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</si>
  <si>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</si>
  <si>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</si>
  <si>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</si>
  <si>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</si>
  <si>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</si>
  <si>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</si>
  <si>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</si>
  <si>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</si>
  <si>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</si>
  <si>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</si>
  <si>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</si>
  <si>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</si>
  <si>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</si>
  <si>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</si>
  <si>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</si>
  <si>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</si>
  <si>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</si>
  <si>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</si>
  <si>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</si>
  <si>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</si>
  <si>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</si>
  <si>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</si>
  <si>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</si>
  <si>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</si>
  <si>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</si>
  <si>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</si>
  <si>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</si>
  <si>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</si>
  <si>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</si>
  <si>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</si>
  <si>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</si>
  <si>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</si>
  <si>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保障工资福利支出人数</t>
  </si>
  <si>
    <t>8人</t>
  </si>
  <si>
    <t>开展公共卫生宣传活动次数</t>
  </si>
  <si>
    <t>≥5次</t>
  </si>
  <si>
    <t>居民健康档案建档率</t>
  </si>
  <si>
    <t>工作完成时效</t>
  </si>
  <si>
    <t>当年完成</t>
  </si>
  <si>
    <t>履职效果目标</t>
  </si>
  <si>
    <t>辖区群众公共卫生服务率</t>
  </si>
  <si>
    <t>≥90%</t>
  </si>
  <si>
    <t>医疗收入增长率</t>
  </si>
  <si>
    <t>≥5%</t>
  </si>
  <si>
    <t>提高公共卫生服务能力</t>
  </si>
  <si>
    <t>持续提高</t>
  </si>
  <si>
    <t>服务对象满意度</t>
  </si>
  <si>
    <t>社会公众满意度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</si>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</sst>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&quot;.&quot;0,&quot;万元&quot;"/>
    <numFmt numFmtId="178" formatCode="#,##0.00_ "/>
  </numFmts>
  <fonts count="46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Times New Roman"/>
      <charset val="0"/>
    </font>
    <font>
      <b/>
      <sz val="11"/>
      <name val="宋体"/>
      <charset val="0"/>
    </font>
    <font>
      <b/>
      <sz val="11"/>
      <color theme="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color rgb="FF000000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2" applyNumberFormat="0" applyAlignment="0" applyProtection="0">
      <alignment vertical="center"/>
    </xf>
    <xf numFmtId="0" fontId="35" fillId="7" borderId="21" applyNumberFormat="0" applyAlignment="0" applyProtection="0">
      <alignment vertical="center"/>
    </xf>
    <xf numFmtId="0" fontId="36" fillId="8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0" borderId="0"/>
  </cellStyleXfs>
  <cellXfs count="10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3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justify" vertical="top"/>
    </xf>
    <xf numFmtId="0" fontId="8" fillId="3" borderId="1" xfId="0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justify" vertical="top"/>
    </xf>
    <xf numFmtId="0" fontId="8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4" fillId="0" borderId="1" xfId="0" applyFont="1" applyBorder="1" applyAlignment="1">
      <alignment horizontal="center" vertical="center"/>
    </xf>
    <xf numFmtId="0" fontId="15" fillId="0" borderId="17" xfId="0" applyNumberFormat="1" applyFont="1" applyFill="1" applyBorder="1" applyAlignment="1">
      <alignment horizontal="left" vertical="center" wrapText="1"/>
    </xf>
    <xf numFmtId="0" fontId="16" fillId="0" borderId="17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left" vertical="center" wrapText="1"/>
    </xf>
    <xf numFmtId="176" fontId="17" fillId="3" borderId="1" xfId="0" applyNumberFormat="1" applyFont="1" applyFill="1" applyBorder="1" applyAlignment="1">
      <alignment horizontal="center" vertical="center"/>
    </xf>
    <xf numFmtId="0" fontId="18" fillId="0" borderId="17" xfId="0" applyNumberFormat="1" applyFont="1" applyFill="1" applyBorder="1" applyAlignment="1">
      <alignment horizontal="left" vertical="center" wrapText="1"/>
    </xf>
    <xf numFmtId="0" fontId="19" fillId="0" borderId="17" xfId="0" applyNumberFormat="1" applyFont="1" applyFill="1" applyBorder="1" applyAlignment="1">
      <alignment horizontal="left" vertical="center" wrapText="1"/>
    </xf>
    <xf numFmtId="176" fontId="20" fillId="0" borderId="1" xfId="0" applyNumberFormat="1" applyFont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176" fontId="22" fillId="3" borderId="1" xfId="0" applyNumberFormat="1" applyFont="1" applyFill="1" applyBorder="1" applyAlignment="1">
      <alignment horizontal="center" vertical="center"/>
    </xf>
    <xf numFmtId="176" fontId="22" fillId="2" borderId="1" xfId="0" applyNumberFormat="1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 wrapText="1"/>
    </xf>
    <xf numFmtId="176" fontId="22" fillId="4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176" fontId="13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176" fontId="13" fillId="3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37096;&#38376;&#39044;&#31639;&#25209;&#22797;(1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支出功能科目"/>
      <sheetName val="各部门（单位）预算汇总表"/>
      <sheetName val="工资福利支出"/>
      <sheetName val="对个人和家庭补助"/>
      <sheetName val="商品和服务支出"/>
      <sheetName val="一般公共预算支出项目明细表"/>
    </sheetNames>
    <sheetDataSet>
      <sheetData sheetId="0"/>
      <sheetData sheetId="1"/>
      <sheetData sheetId="2">
        <row r="121">
          <cell r="C121">
            <v>38.4072</v>
          </cell>
          <cell r="D121">
            <v>37.9272</v>
          </cell>
          <cell r="E121">
            <v>2.2604</v>
          </cell>
        </row>
        <row r="121">
          <cell r="H121">
            <v>4.22838</v>
          </cell>
          <cell r="I121">
            <v>1.08</v>
          </cell>
          <cell r="J121">
            <v>0.3053376</v>
          </cell>
          <cell r="K121">
            <v>0.5343408</v>
          </cell>
          <cell r="L121">
            <v>0.97578</v>
          </cell>
          <cell r="M121">
            <v>8.077488</v>
          </cell>
          <cell r="N121">
            <v>5.421</v>
          </cell>
          <cell r="O121">
            <v>4.8</v>
          </cell>
        </row>
      </sheetData>
      <sheetData sheetId="3"/>
      <sheetData sheetId="4">
        <row r="120">
          <cell r="B120">
            <v>3.146924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workbookViewId="0">
      <selection activeCell="F5" sqref="F5"/>
    </sheetView>
  </sheetViews>
  <sheetFormatPr defaultColWidth="9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97" t="s">
        <v>0</v>
      </c>
      <c r="B1" s="97"/>
      <c r="C1" s="97"/>
      <c r="D1" s="97"/>
    </row>
    <row r="2" spans="1:4">
      <c r="A2" s="98"/>
      <c r="D2" t="s">
        <v>1</v>
      </c>
    </row>
    <row r="3" ht="15" customHeight="1" spans="1:4">
      <c r="A3" s="49" t="s">
        <v>2</v>
      </c>
      <c r="B3" s="49"/>
      <c r="C3" s="49" t="s">
        <v>3</v>
      </c>
      <c r="D3" s="49"/>
    </row>
    <row r="4" spans="1:4">
      <c r="A4" s="49" t="s">
        <v>4</v>
      </c>
      <c r="B4" s="49" t="s">
        <v>5</v>
      </c>
      <c r="C4" s="49" t="s">
        <v>4</v>
      </c>
      <c r="D4" s="49" t="s">
        <v>5</v>
      </c>
    </row>
    <row r="5" spans="1:4">
      <c r="A5" s="84" t="s">
        <v>6</v>
      </c>
      <c r="B5" s="101">
        <f>D40</f>
        <v>125.1242104</v>
      </c>
      <c r="C5" s="84" t="s">
        <v>7</v>
      </c>
      <c r="D5" s="82"/>
    </row>
    <row r="6" spans="1:4">
      <c r="A6" s="81" t="s">
        <v>8</v>
      </c>
      <c r="B6" s="102"/>
      <c r="C6" s="81" t="s">
        <v>9</v>
      </c>
      <c r="D6" s="82"/>
    </row>
    <row r="7" spans="1:4">
      <c r="A7" s="81" t="s">
        <v>10</v>
      </c>
      <c r="B7" s="102"/>
      <c r="C7" s="81" t="s">
        <v>11</v>
      </c>
      <c r="D7" s="82"/>
    </row>
    <row r="8" spans="1:4">
      <c r="A8" s="81" t="s">
        <v>12</v>
      </c>
      <c r="B8" s="102"/>
      <c r="C8" s="81" t="s">
        <v>13</v>
      </c>
      <c r="D8" s="82"/>
    </row>
    <row r="9" spans="1:4">
      <c r="A9" s="81" t="s">
        <v>14</v>
      </c>
      <c r="B9" s="102"/>
      <c r="C9" s="81" t="s">
        <v>15</v>
      </c>
      <c r="D9" s="82"/>
    </row>
    <row r="10" spans="1:4">
      <c r="A10" s="81" t="s">
        <v>16</v>
      </c>
      <c r="B10" s="102"/>
      <c r="C10" s="81" t="s">
        <v>17</v>
      </c>
      <c r="D10" s="82"/>
    </row>
    <row r="11" spans="1:4">
      <c r="A11" s="81" t="s">
        <v>18</v>
      </c>
      <c r="B11" s="102"/>
      <c r="C11" s="81" t="s">
        <v>19</v>
      </c>
      <c r="D11" s="82"/>
    </row>
    <row r="12" spans="1:4">
      <c r="A12" s="81" t="s">
        <v>20</v>
      </c>
      <c r="B12" s="102"/>
      <c r="C12" s="84" t="s">
        <v>21</v>
      </c>
      <c r="D12" s="103">
        <f>表三!B5</f>
        <v>19.7756184</v>
      </c>
    </row>
    <row r="13" spans="1:4">
      <c r="A13" s="81" t="s">
        <v>22</v>
      </c>
      <c r="B13" s="102"/>
      <c r="C13" s="84" t="s">
        <v>23</v>
      </c>
      <c r="D13" s="103"/>
    </row>
    <row r="14" spans="1:4">
      <c r="A14" s="81"/>
      <c r="B14" s="104"/>
      <c r="C14" s="84" t="s">
        <v>24</v>
      </c>
      <c r="D14" s="103">
        <f>表三!B11</f>
        <v>97.271104</v>
      </c>
    </row>
    <row r="15" spans="1:4">
      <c r="A15" s="81"/>
      <c r="B15" s="104"/>
      <c r="C15" s="84" t="s">
        <v>25</v>
      </c>
      <c r="D15" s="103"/>
    </row>
    <row r="16" spans="1:4">
      <c r="A16" s="81"/>
      <c r="B16" s="104"/>
      <c r="C16" s="84" t="s">
        <v>26</v>
      </c>
      <c r="D16" s="103"/>
    </row>
    <row r="17" spans="1:4">
      <c r="A17" s="81"/>
      <c r="B17" s="104"/>
      <c r="C17" s="84" t="s">
        <v>27</v>
      </c>
      <c r="D17" s="103"/>
    </row>
    <row r="18" spans="1:4">
      <c r="A18" s="81"/>
      <c r="B18" s="104"/>
      <c r="C18" s="84" t="s">
        <v>28</v>
      </c>
      <c r="D18" s="103"/>
    </row>
    <row r="19" spans="1:4">
      <c r="A19" s="81"/>
      <c r="B19" s="104"/>
      <c r="C19" s="84" t="s">
        <v>29</v>
      </c>
      <c r="D19" s="103"/>
    </row>
    <row r="20" spans="1:4">
      <c r="A20" s="81"/>
      <c r="B20" s="104"/>
      <c r="C20" s="84" t="s">
        <v>30</v>
      </c>
      <c r="D20" s="103"/>
    </row>
    <row r="21" spans="1:4">
      <c r="A21" s="81"/>
      <c r="B21" s="104"/>
      <c r="C21" s="84" t="s">
        <v>31</v>
      </c>
      <c r="D21" s="103"/>
    </row>
    <row r="22" spans="1:4">
      <c r="A22" s="81"/>
      <c r="B22" s="104"/>
      <c r="C22" s="84" t="s">
        <v>32</v>
      </c>
      <c r="D22" s="103"/>
    </row>
    <row r="23" spans="1:4">
      <c r="A23" s="81"/>
      <c r="B23" s="104"/>
      <c r="C23" s="84" t="s">
        <v>33</v>
      </c>
      <c r="D23" s="103"/>
    </row>
    <row r="24" spans="1:4">
      <c r="A24" s="81"/>
      <c r="B24" s="104"/>
      <c r="C24" s="84" t="s">
        <v>34</v>
      </c>
      <c r="D24" s="103">
        <f>表三!B16</f>
        <v>8.077488</v>
      </c>
    </row>
    <row r="25" spans="1:4">
      <c r="A25" s="81"/>
      <c r="B25" s="104"/>
      <c r="C25" s="81" t="s">
        <v>35</v>
      </c>
      <c r="D25" s="103"/>
    </row>
    <row r="26" spans="1:4">
      <c r="A26" s="81"/>
      <c r="B26" s="104"/>
      <c r="C26" s="81" t="s">
        <v>36</v>
      </c>
      <c r="D26" s="82"/>
    </row>
    <row r="27" spans="1:4">
      <c r="A27" s="81"/>
      <c r="B27" s="104"/>
      <c r="C27" s="81" t="s">
        <v>37</v>
      </c>
      <c r="D27" s="82"/>
    </row>
    <row r="28" spans="1:4">
      <c r="A28" s="81"/>
      <c r="B28" s="104"/>
      <c r="C28" s="81" t="s">
        <v>38</v>
      </c>
      <c r="D28" s="82"/>
    </row>
    <row r="29" spans="1:4">
      <c r="A29" s="81"/>
      <c r="B29" s="104"/>
      <c r="C29" s="81" t="s">
        <v>39</v>
      </c>
      <c r="D29" s="82"/>
    </row>
    <row r="30" spans="1:4">
      <c r="A30" s="81"/>
      <c r="B30" s="104"/>
      <c r="C30" s="81" t="s">
        <v>40</v>
      </c>
      <c r="D30" s="82"/>
    </row>
    <row r="31" spans="1:4">
      <c r="A31" s="81"/>
      <c r="B31" s="104"/>
      <c r="C31" s="81" t="s">
        <v>41</v>
      </c>
      <c r="D31" s="82"/>
    </row>
    <row r="32" spans="1:4">
      <c r="A32" s="81"/>
      <c r="B32" s="104"/>
      <c r="C32" s="81" t="s">
        <v>42</v>
      </c>
      <c r="D32" s="82"/>
    </row>
    <row r="33" spans="1:4">
      <c r="A33" s="81"/>
      <c r="B33" s="104"/>
      <c r="C33" s="81" t="s">
        <v>43</v>
      </c>
      <c r="D33" s="82"/>
    </row>
    <row r="34" spans="1:4">
      <c r="A34" s="81"/>
      <c r="B34" s="104"/>
      <c r="C34" s="81" t="s">
        <v>44</v>
      </c>
      <c r="D34" s="82"/>
    </row>
    <row r="35" spans="1:4">
      <c r="A35" s="81"/>
      <c r="B35" s="104"/>
      <c r="C35" s="81"/>
      <c r="D35" s="105"/>
    </row>
    <row r="36" spans="1:4">
      <c r="A36" s="49" t="s">
        <v>45</v>
      </c>
      <c r="B36" s="100">
        <f>SUM(B37:B38)</f>
        <v>0</v>
      </c>
      <c r="C36" s="49" t="s">
        <v>46</v>
      </c>
      <c r="D36" s="82">
        <f>D37</f>
        <v>0</v>
      </c>
    </row>
    <row r="37" spans="1:4">
      <c r="A37" s="81" t="s">
        <v>47</v>
      </c>
      <c r="B37" s="106"/>
      <c r="C37" s="81" t="s">
        <v>48</v>
      </c>
      <c r="D37" s="106"/>
    </row>
    <row r="38" spans="1:4">
      <c r="A38" s="81" t="s">
        <v>49</v>
      </c>
      <c r="B38" s="106"/>
      <c r="C38" s="81"/>
      <c r="D38" s="104"/>
    </row>
    <row r="39" spans="1:4">
      <c r="A39" s="107"/>
      <c r="B39" s="108"/>
      <c r="C39" s="107"/>
      <c r="D39" s="104"/>
    </row>
    <row r="40" spans="1:4">
      <c r="A40" s="49" t="s">
        <v>50</v>
      </c>
      <c r="B40" s="100">
        <f>SUM(B5:B13)+B36</f>
        <v>125.1242104</v>
      </c>
      <c r="C40" s="49" t="s">
        <v>51</v>
      </c>
      <c r="D40" s="88">
        <f>SUM(D5:D34)+D36</f>
        <v>125.1242104</v>
      </c>
    </row>
    <row r="41" spans="1:1">
      <c r="A41" s="63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scale="9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4"/>
  <sheetViews>
    <sheetView workbookViewId="0">
      <selection activeCell="A5" sqref="A5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40" t="s">
        <v>202</v>
      </c>
      <c r="B1" s="40"/>
    </row>
    <row r="2" spans="1:2">
      <c r="A2" s="41"/>
      <c r="B2" s="42" t="s">
        <v>1</v>
      </c>
    </row>
    <row r="3" ht="15" customHeight="1" spans="1:2">
      <c r="A3" s="43" t="s">
        <v>203</v>
      </c>
      <c r="B3" s="44" t="s">
        <v>204</v>
      </c>
    </row>
    <row r="4" spans="1:2">
      <c r="A4" s="43"/>
      <c r="B4" s="44"/>
    </row>
    <row r="5" spans="1:2">
      <c r="A5" s="50" t="s">
        <v>75</v>
      </c>
      <c r="B5" s="46"/>
    </row>
    <row r="6" spans="1:2">
      <c r="A6" s="47"/>
      <c r="B6" s="46"/>
    </row>
    <row r="7" spans="1:2">
      <c r="A7" s="47"/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1">
      <c r="A14" s="48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scale="83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workbookViewId="0">
      <selection activeCell="C15" sqref="C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40" t="s">
        <v>205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spans="1:5">
      <c r="A3" s="49" t="s">
        <v>133</v>
      </c>
      <c r="B3" s="49" t="s">
        <v>94</v>
      </c>
      <c r="C3" s="49" t="s">
        <v>206</v>
      </c>
      <c r="D3" s="49" t="s">
        <v>207</v>
      </c>
      <c r="E3" s="49" t="s">
        <v>208</v>
      </c>
    </row>
    <row r="4" spans="1:5">
      <c r="A4" s="50" t="str">
        <f>整体支出绩效目标表!D3</f>
        <v>华池县元城中心卫生院</v>
      </c>
      <c r="B4" s="46"/>
      <c r="C4" s="46"/>
      <c r="D4" s="46"/>
      <c r="E4" s="46"/>
    </row>
    <row r="5" spans="1:5">
      <c r="A5" s="47"/>
      <c r="B5" s="46"/>
      <c r="C5" s="46"/>
      <c r="D5" s="46"/>
      <c r="E5" s="46"/>
    </row>
    <row r="6" spans="1:5">
      <c r="A6" s="47"/>
      <c r="B6" s="46"/>
      <c r="C6" s="46"/>
      <c r="D6" s="46"/>
      <c r="E6" s="46"/>
    </row>
    <row r="7" spans="1:5">
      <c r="A7" s="47"/>
      <c r="B7" s="46"/>
      <c r="C7" s="46"/>
      <c r="D7" s="46"/>
      <c r="E7" s="46"/>
    </row>
    <row r="8" spans="1:5">
      <c r="A8" s="47"/>
      <c r="B8" s="46"/>
      <c r="C8" s="46"/>
      <c r="D8" s="46"/>
      <c r="E8" s="46"/>
    </row>
    <row r="9" spans="1:5">
      <c r="A9" s="47"/>
      <c r="B9" s="46"/>
      <c r="C9" s="46"/>
      <c r="D9" s="46"/>
      <c r="E9" s="46"/>
    </row>
    <row r="10" spans="1:5">
      <c r="A10" s="47"/>
      <c r="B10" s="46"/>
      <c r="C10" s="46"/>
      <c r="D10" s="46"/>
      <c r="E10" s="46"/>
    </row>
    <row r="11" spans="1:5">
      <c r="A11" s="47"/>
      <c r="B11" s="46"/>
      <c r="C11" s="46"/>
      <c r="D11" s="46"/>
      <c r="E11" s="46"/>
    </row>
    <row r="12" spans="1:5">
      <c r="A12" s="47"/>
      <c r="B12" s="46"/>
      <c r="C12" s="46"/>
      <c r="D12" s="46"/>
      <c r="E12" s="46"/>
    </row>
    <row r="13" spans="1:1">
      <c r="A13" s="48" t="s">
        <v>52</v>
      </c>
    </row>
  </sheetData>
  <mergeCells count="1">
    <mergeCell ref="A1:E1"/>
  </mergeCells>
  <pageMargins left="0.75" right="0.75" top="1" bottom="1" header="0.5" footer="0.5"/>
  <pageSetup paperSize="9" scale="76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5"/>
  <sheetViews>
    <sheetView workbookViewId="0">
      <selection activeCell="A12" sqref="A12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0" t="s">
        <v>209</v>
      </c>
      <c r="B1" s="40"/>
    </row>
    <row r="2" spans="1:2">
      <c r="A2" s="41"/>
      <c r="B2" s="42" t="s">
        <v>1</v>
      </c>
    </row>
    <row r="3" ht="15" customHeight="1" spans="1:2">
      <c r="A3" s="43" t="s">
        <v>203</v>
      </c>
      <c r="B3" s="44" t="s">
        <v>204</v>
      </c>
    </row>
    <row r="4" spans="1:2">
      <c r="A4" s="43"/>
      <c r="B4" s="44"/>
    </row>
    <row r="5" spans="1:2">
      <c r="A5" s="45" t="s">
        <v>75</v>
      </c>
      <c r="B5" s="46"/>
    </row>
    <row r="6" spans="1:2">
      <c r="A6" s="47"/>
      <c r="B6" s="46"/>
    </row>
    <row r="7" spans="1:2">
      <c r="A7" s="47"/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2">
      <c r="A14" s="47"/>
      <c r="B14" s="46"/>
    </row>
    <row r="15" spans="1:1">
      <c r="A15" s="48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topLeftCell="A7" workbookViewId="0">
      <selection activeCell="J19" sqref="J19"/>
    </sheetView>
  </sheetViews>
  <sheetFormatPr defaultColWidth="9" defaultRowHeight="13.5" outlineLevelCol="6"/>
  <cols>
    <col min="2" max="2" width="13.625" customWidth="1"/>
    <col min="3" max="3" width="11.5" customWidth="1"/>
    <col min="4" max="4" width="12.5" customWidth="1"/>
    <col min="5" max="5" width="17.625" customWidth="1"/>
    <col min="6" max="6" width="15.25" customWidth="1"/>
  </cols>
  <sheetData>
    <row r="1" ht="18.75" spans="1:7">
      <c r="A1" s="17" t="s">
        <v>210</v>
      </c>
      <c r="B1" s="17"/>
      <c r="C1" s="17"/>
      <c r="D1" s="17"/>
      <c r="E1" s="17"/>
      <c r="F1" s="17"/>
      <c r="G1" s="17"/>
    </row>
    <row r="2" ht="14.25" spans="1:7">
      <c r="A2" s="18" t="s">
        <v>211</v>
      </c>
      <c r="B2" s="18"/>
      <c r="C2" s="18"/>
      <c r="D2" s="18"/>
      <c r="E2" s="18"/>
      <c r="F2" s="18"/>
      <c r="G2" s="18"/>
    </row>
    <row r="3" ht="23" customHeight="1" spans="1:7">
      <c r="A3" s="19" t="s">
        <v>212</v>
      </c>
      <c r="B3" s="19"/>
      <c r="C3" s="19"/>
      <c r="D3" s="19" t="s">
        <v>213</v>
      </c>
      <c r="E3" s="19"/>
      <c r="F3" s="19"/>
      <c r="G3" s="19"/>
    </row>
    <row r="4" ht="23" customHeight="1" spans="1:7">
      <c r="A4" s="19" t="s">
        <v>214</v>
      </c>
      <c r="B4" s="20" t="s">
        <v>215</v>
      </c>
      <c r="C4" s="20"/>
      <c r="D4" s="20"/>
      <c r="E4" s="20"/>
      <c r="F4" s="20"/>
      <c r="G4" s="20"/>
    </row>
    <row r="5" ht="23" customHeight="1" spans="1:7">
      <c r="A5" s="19"/>
      <c r="B5" s="20" t="s">
        <v>216</v>
      </c>
      <c r="C5" s="20"/>
      <c r="D5" s="20"/>
      <c r="E5" s="20"/>
      <c r="F5" s="20"/>
      <c r="G5" s="20"/>
    </row>
    <row r="6" ht="23" customHeight="1" spans="1:7">
      <c r="A6" s="19"/>
      <c r="B6" s="20" t="s">
        <v>217</v>
      </c>
      <c r="C6" s="20"/>
      <c r="D6" s="20"/>
      <c r="E6" s="20"/>
      <c r="F6" s="20"/>
      <c r="G6" s="20"/>
    </row>
    <row r="7" ht="23" customHeight="1" spans="1:7">
      <c r="A7" s="19" t="s">
        <v>218</v>
      </c>
      <c r="B7" s="19" t="s">
        <v>219</v>
      </c>
      <c r="C7" s="19"/>
      <c r="D7" s="19"/>
      <c r="E7" s="19" t="s">
        <v>220</v>
      </c>
      <c r="F7" s="19" t="s">
        <v>221</v>
      </c>
      <c r="G7" s="19" t="s">
        <v>220</v>
      </c>
    </row>
    <row r="8" ht="23" customHeight="1" spans="1:7">
      <c r="A8" s="19"/>
      <c r="B8" s="19" t="s">
        <v>222</v>
      </c>
      <c r="C8" s="19" t="s">
        <v>223</v>
      </c>
      <c r="D8" s="19"/>
      <c r="E8" s="21">
        <f>表七!D5</f>
        <v>121.981828</v>
      </c>
      <c r="F8" s="19" t="s">
        <v>224</v>
      </c>
      <c r="G8" s="22">
        <f>E10</f>
        <v>125.128752</v>
      </c>
    </row>
    <row r="9" ht="23" customHeight="1" spans="1:7">
      <c r="A9" s="19"/>
      <c r="B9" s="19"/>
      <c r="C9" s="19" t="s">
        <v>225</v>
      </c>
      <c r="D9" s="19"/>
      <c r="E9" s="21">
        <f>表七!E5</f>
        <v>3.146924</v>
      </c>
      <c r="F9" s="19" t="s">
        <v>226</v>
      </c>
      <c r="G9" s="22">
        <v>0</v>
      </c>
    </row>
    <row r="10" ht="23" customHeight="1" spans="1:7">
      <c r="A10" s="19"/>
      <c r="B10" s="19"/>
      <c r="C10" s="19" t="s">
        <v>227</v>
      </c>
      <c r="D10" s="19"/>
      <c r="E10" s="22">
        <f>SUM(E8:E9)</f>
        <v>125.128752</v>
      </c>
      <c r="F10" s="19" t="s">
        <v>228</v>
      </c>
      <c r="G10" s="22">
        <v>0</v>
      </c>
    </row>
    <row r="11" ht="23" customHeight="1" spans="1:7">
      <c r="A11" s="19"/>
      <c r="B11" s="19" t="s">
        <v>229</v>
      </c>
      <c r="C11" s="19"/>
      <c r="D11" s="19"/>
      <c r="E11" s="22">
        <v>0</v>
      </c>
      <c r="F11" s="19" t="s">
        <v>230</v>
      </c>
      <c r="G11" s="22">
        <f>G8</f>
        <v>125.128752</v>
      </c>
    </row>
    <row r="12" ht="23" customHeight="1" spans="1:7">
      <c r="A12" s="19"/>
      <c r="B12" s="19"/>
      <c r="C12" s="19"/>
      <c r="D12" s="19"/>
      <c r="E12" s="22"/>
      <c r="F12" s="19" t="s">
        <v>231</v>
      </c>
      <c r="G12" s="22">
        <f>G8</f>
        <v>125.128752</v>
      </c>
    </row>
    <row r="13" ht="23" customHeight="1" spans="1:7">
      <c r="A13" s="23" t="s">
        <v>232</v>
      </c>
      <c r="B13" s="19" t="s">
        <v>233</v>
      </c>
      <c r="C13" s="19" t="s">
        <v>234</v>
      </c>
      <c r="D13" s="19"/>
      <c r="E13" s="19" t="s">
        <v>235</v>
      </c>
      <c r="F13" s="19" t="s">
        <v>236</v>
      </c>
      <c r="G13" s="19"/>
    </row>
    <row r="14" ht="23" customHeight="1" spans="1:7">
      <c r="A14" s="23"/>
      <c r="B14" s="19" t="s">
        <v>237</v>
      </c>
      <c r="C14" s="19" t="s">
        <v>238</v>
      </c>
      <c r="D14" s="19"/>
      <c r="E14" s="19" t="s">
        <v>239</v>
      </c>
      <c r="F14" s="19" t="s">
        <v>240</v>
      </c>
      <c r="G14" s="19"/>
    </row>
    <row r="15" ht="23" customHeight="1" spans="1:7">
      <c r="A15" s="23"/>
      <c r="B15" s="19"/>
      <c r="C15" s="19" t="s">
        <v>241</v>
      </c>
      <c r="D15" s="19"/>
      <c r="E15" s="19" t="s">
        <v>242</v>
      </c>
      <c r="F15" s="19" t="s">
        <v>243</v>
      </c>
      <c r="G15" s="19"/>
    </row>
    <row r="16" ht="23" customHeight="1" spans="1:7">
      <c r="A16" s="23"/>
      <c r="B16" s="19"/>
      <c r="C16" s="19" t="s">
        <v>244</v>
      </c>
      <c r="D16" s="19"/>
      <c r="E16" s="19" t="s">
        <v>245</v>
      </c>
      <c r="F16" s="19" t="s">
        <v>246</v>
      </c>
      <c r="G16" s="19"/>
    </row>
    <row r="17" ht="23" customHeight="1" spans="1:7">
      <c r="A17" s="23"/>
      <c r="B17" s="19"/>
      <c r="C17" s="24" t="s">
        <v>247</v>
      </c>
      <c r="D17" s="25"/>
      <c r="E17" s="19" t="s">
        <v>248</v>
      </c>
      <c r="F17" s="24" t="s">
        <v>249</v>
      </c>
      <c r="G17" s="25"/>
    </row>
    <row r="18" ht="23" customHeight="1" spans="1:7">
      <c r="A18" s="23"/>
      <c r="B18" s="19"/>
      <c r="C18" s="24" t="s">
        <v>250</v>
      </c>
      <c r="D18" s="25"/>
      <c r="E18" s="19" t="s">
        <v>251</v>
      </c>
      <c r="F18" s="24" t="s">
        <v>252</v>
      </c>
      <c r="G18" s="25"/>
    </row>
    <row r="19" ht="23" customHeight="1" spans="1:7">
      <c r="A19" s="23"/>
      <c r="B19" s="19" t="s">
        <v>253</v>
      </c>
      <c r="C19" s="26" t="s">
        <v>254</v>
      </c>
      <c r="D19" s="27"/>
      <c r="E19" s="28" t="s">
        <v>255</v>
      </c>
      <c r="F19" s="29" t="s">
        <v>256</v>
      </c>
      <c r="G19" s="29"/>
    </row>
    <row r="20" ht="23" customHeight="1" spans="1:7">
      <c r="A20" s="23"/>
      <c r="B20" s="19"/>
      <c r="C20" s="30"/>
      <c r="D20" s="31"/>
      <c r="E20" s="28" t="s">
        <v>257</v>
      </c>
      <c r="F20" s="32" t="s">
        <v>258</v>
      </c>
      <c r="G20" s="33"/>
    </row>
    <row r="21" ht="23" customHeight="1" spans="1:7">
      <c r="A21" s="23"/>
      <c r="B21" s="19"/>
      <c r="C21" s="30"/>
      <c r="D21" s="31"/>
      <c r="E21" s="34" t="s">
        <v>259</v>
      </c>
      <c r="F21" s="35" t="s">
        <v>249</v>
      </c>
      <c r="G21" s="34"/>
    </row>
    <row r="22" ht="23" customHeight="1" spans="1:7">
      <c r="A22" s="23"/>
      <c r="B22" s="19"/>
      <c r="C22" s="36"/>
      <c r="D22" s="37"/>
      <c r="E22" s="34" t="s">
        <v>260</v>
      </c>
      <c r="F22" s="35" t="s">
        <v>261</v>
      </c>
      <c r="G22" s="34"/>
    </row>
    <row r="23" ht="23" customHeight="1" spans="1:7">
      <c r="A23" s="23"/>
      <c r="B23" s="19"/>
      <c r="C23" s="30" t="s">
        <v>262</v>
      </c>
      <c r="D23" s="31"/>
      <c r="E23" s="34" t="s">
        <v>263</v>
      </c>
      <c r="F23" s="28" t="s">
        <v>264</v>
      </c>
      <c r="G23" s="28"/>
    </row>
    <row r="24" ht="23" customHeight="1" spans="1:7">
      <c r="A24" s="23"/>
      <c r="B24" s="19"/>
      <c r="C24" s="30"/>
      <c r="D24" s="31"/>
      <c r="E24" s="34" t="s">
        <v>265</v>
      </c>
      <c r="F24" s="35" t="s">
        <v>266</v>
      </c>
      <c r="G24" s="34"/>
    </row>
    <row r="25" ht="23" customHeight="1" spans="1:7">
      <c r="A25" s="23"/>
      <c r="B25" s="19"/>
      <c r="C25" s="36"/>
      <c r="D25" s="37"/>
      <c r="E25" s="34" t="s">
        <v>267</v>
      </c>
      <c r="F25" s="35" t="s">
        <v>268</v>
      </c>
      <c r="G25" s="34"/>
    </row>
    <row r="26" ht="23" customHeight="1" spans="1:7">
      <c r="A26" s="23"/>
      <c r="B26" s="19"/>
      <c r="C26" s="19" t="s">
        <v>269</v>
      </c>
      <c r="D26" s="19"/>
      <c r="E26" s="34" t="s">
        <v>270</v>
      </c>
      <c r="F26" s="28" t="s">
        <v>249</v>
      </c>
      <c r="G26" s="28"/>
    </row>
    <row r="27" ht="23" customHeight="1" spans="1:7">
      <c r="A27" s="23"/>
      <c r="B27" s="30" t="s">
        <v>271</v>
      </c>
      <c r="C27" s="19" t="s">
        <v>272</v>
      </c>
      <c r="D27" s="19"/>
      <c r="E27" s="19" t="s">
        <v>273</v>
      </c>
      <c r="F27" s="19" t="s">
        <v>249</v>
      </c>
      <c r="G27" s="19"/>
    </row>
    <row r="28" ht="23" customHeight="1" spans="1:7">
      <c r="A28" s="23"/>
      <c r="B28" s="30"/>
      <c r="C28" s="19" t="s">
        <v>274</v>
      </c>
      <c r="D28" s="19"/>
      <c r="E28" s="19" t="s">
        <v>275</v>
      </c>
      <c r="F28" s="19" t="s">
        <v>276</v>
      </c>
      <c r="G28" s="19"/>
    </row>
    <row r="29" ht="23" customHeight="1" spans="1:7">
      <c r="A29" s="23"/>
      <c r="B29" s="36"/>
      <c r="C29" s="19" t="s">
        <v>277</v>
      </c>
      <c r="D29" s="19"/>
      <c r="E29" s="19" t="s">
        <v>278</v>
      </c>
      <c r="F29" s="19" t="s">
        <v>249</v>
      </c>
      <c r="G29" s="19"/>
    </row>
    <row r="30" spans="1:7">
      <c r="A30" s="3" t="s">
        <v>279</v>
      </c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3"/>
      <c r="B33" s="3"/>
      <c r="C33" s="3"/>
      <c r="D33" s="3"/>
      <c r="E33" s="3"/>
      <c r="F33" s="3"/>
      <c r="G33" s="16"/>
    </row>
    <row r="34" spans="1:7">
      <c r="A34" s="38"/>
      <c r="B34" s="38"/>
      <c r="C34" s="38"/>
      <c r="D34" s="38"/>
      <c r="E34" s="38"/>
      <c r="F34" s="38"/>
      <c r="G34" s="39"/>
    </row>
  </sheetData>
  <mergeCells count="50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6"/>
    <mergeCell ref="B27:B29"/>
    <mergeCell ref="E11:E12"/>
    <mergeCell ref="B11:D12"/>
    <mergeCell ref="C19:D22"/>
    <mergeCell ref="C23:D25"/>
    <mergeCell ref="A30:G34"/>
  </mergeCells>
  <pageMargins left="0.75" right="0.75" top="1" bottom="1" header="0.5" footer="0.5"/>
  <pageSetup paperSize="9" scale="96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I21" sqref="I21"/>
    </sheetView>
  </sheetViews>
  <sheetFormatPr defaultColWidth="9" defaultRowHeight="13.5" outlineLevelCol="6"/>
  <sheetData>
    <row r="1" ht="18.75" spans="1:7">
      <c r="A1" s="1" t="s">
        <v>280</v>
      </c>
      <c r="B1" s="2"/>
      <c r="C1" s="2"/>
      <c r="D1" s="2"/>
      <c r="E1" s="2"/>
      <c r="F1" s="2"/>
      <c r="G1" s="2"/>
    </row>
    <row r="2" ht="24" spans="1:7">
      <c r="A2" s="3" t="s">
        <v>281</v>
      </c>
      <c r="B2" s="3"/>
      <c r="C2" s="3"/>
      <c r="D2" s="3"/>
      <c r="E2" s="3" t="s">
        <v>282</v>
      </c>
      <c r="F2" s="3"/>
      <c r="G2" s="3"/>
    </row>
    <row r="3" ht="15" customHeight="1" spans="1:7">
      <c r="A3" s="3" t="s">
        <v>283</v>
      </c>
      <c r="B3" s="3"/>
      <c r="C3" s="3"/>
      <c r="D3" s="3"/>
      <c r="E3" s="3" t="s">
        <v>284</v>
      </c>
      <c r="F3" s="3"/>
      <c r="G3" s="3"/>
    </row>
    <row r="4" ht="15" customHeight="1" spans="1:7">
      <c r="A4" s="4" t="s">
        <v>285</v>
      </c>
      <c r="B4" s="4"/>
      <c r="C4" s="5" t="s">
        <v>286</v>
      </c>
      <c r="D4" s="5"/>
      <c r="E4" s="6"/>
      <c r="F4" s="6"/>
      <c r="G4" s="6"/>
    </row>
    <row r="5" ht="15" customHeight="1" spans="1:7">
      <c r="A5" s="4"/>
      <c r="B5" s="4"/>
      <c r="C5" s="7" t="s">
        <v>287</v>
      </c>
      <c r="D5" s="7"/>
      <c r="E5" s="6"/>
      <c r="F5" s="6"/>
      <c r="G5" s="6"/>
    </row>
    <row r="6" ht="15" customHeight="1" spans="1:7">
      <c r="A6" s="4"/>
      <c r="B6" s="4"/>
      <c r="C6" s="7" t="s">
        <v>288</v>
      </c>
      <c r="D6" s="7"/>
      <c r="E6" s="6"/>
      <c r="F6" s="6"/>
      <c r="G6" s="6"/>
    </row>
    <row r="7" ht="15" customHeight="1" spans="1:7">
      <c r="A7" s="4" t="s">
        <v>289</v>
      </c>
      <c r="B7" s="8" t="s">
        <v>290</v>
      </c>
      <c r="C7" s="8"/>
      <c r="D7" s="8"/>
      <c r="E7" s="8"/>
      <c r="F7" s="8"/>
      <c r="G7" s="8"/>
    </row>
    <row r="8" ht="15" customHeight="1" spans="1:7">
      <c r="A8" s="4"/>
      <c r="B8" s="5" t="s">
        <v>291</v>
      </c>
      <c r="C8" s="5"/>
      <c r="D8" s="5"/>
      <c r="E8" s="5"/>
      <c r="F8" s="5"/>
      <c r="G8" s="5"/>
    </row>
    <row r="9" customHeight="1" spans="1:7">
      <c r="A9" s="4" t="s">
        <v>292</v>
      </c>
      <c r="B9" s="4" t="s">
        <v>293</v>
      </c>
      <c r="C9" s="4" t="s">
        <v>294</v>
      </c>
      <c r="D9" s="8" t="s">
        <v>295</v>
      </c>
      <c r="E9" s="8"/>
      <c r="F9" s="8"/>
      <c r="G9" s="4" t="s">
        <v>296</v>
      </c>
    </row>
    <row r="10" customHeight="1" spans="1:7">
      <c r="A10" s="4"/>
      <c r="B10" s="9" t="s">
        <v>297</v>
      </c>
      <c r="C10" s="4" t="s">
        <v>298</v>
      </c>
      <c r="D10" s="10" t="s">
        <v>299</v>
      </c>
      <c r="E10" s="11"/>
      <c r="F10" s="12"/>
      <c r="G10" s="4"/>
    </row>
    <row r="11" customHeight="1" spans="1:7">
      <c r="A11" s="4"/>
      <c r="B11" s="13"/>
      <c r="C11" s="4" t="s">
        <v>300</v>
      </c>
      <c r="D11" s="10" t="s">
        <v>299</v>
      </c>
      <c r="E11" s="11"/>
      <c r="F11" s="12"/>
      <c r="G11" s="4"/>
    </row>
    <row r="12" ht="15" customHeight="1" spans="1:7">
      <c r="A12" s="4"/>
      <c r="B12" s="14"/>
      <c r="C12" s="4" t="s">
        <v>301</v>
      </c>
      <c r="D12" s="10" t="s">
        <v>299</v>
      </c>
      <c r="E12" s="11"/>
      <c r="F12" s="12"/>
      <c r="G12" s="4"/>
    </row>
    <row r="13" ht="15" customHeight="1" spans="1:7">
      <c r="A13" s="4"/>
      <c r="B13" s="4" t="s">
        <v>302</v>
      </c>
      <c r="C13" s="4" t="s">
        <v>303</v>
      </c>
      <c r="D13" s="7" t="s">
        <v>299</v>
      </c>
      <c r="E13" s="7"/>
      <c r="F13" s="7"/>
      <c r="G13" s="6"/>
    </row>
    <row r="14" ht="15" customHeight="1" spans="1:7">
      <c r="A14" s="4"/>
      <c r="B14" s="4"/>
      <c r="C14" s="4"/>
      <c r="D14" s="7" t="s">
        <v>304</v>
      </c>
      <c r="E14" s="7"/>
      <c r="F14" s="7"/>
      <c r="G14" s="6"/>
    </row>
    <row r="15" ht="15" customHeight="1" spans="1:7">
      <c r="A15" s="4"/>
      <c r="B15" s="4"/>
      <c r="C15" s="4" t="s">
        <v>305</v>
      </c>
      <c r="D15" s="7" t="s">
        <v>299</v>
      </c>
      <c r="E15" s="7"/>
      <c r="F15" s="7"/>
      <c r="G15" s="6"/>
    </row>
    <row r="16" ht="15" customHeight="1" spans="1:7">
      <c r="A16" s="4"/>
      <c r="B16" s="4"/>
      <c r="C16" s="4"/>
      <c r="D16" s="7" t="s">
        <v>304</v>
      </c>
      <c r="E16" s="7"/>
      <c r="F16" s="7"/>
      <c r="G16" s="6"/>
    </row>
    <row r="17" ht="15" customHeight="1" spans="1:7">
      <c r="A17" s="4"/>
      <c r="B17" s="4"/>
      <c r="C17" s="4" t="s">
        <v>306</v>
      </c>
      <c r="D17" s="7" t="s">
        <v>299</v>
      </c>
      <c r="E17" s="7"/>
      <c r="F17" s="7"/>
      <c r="G17" s="6"/>
    </row>
    <row r="18" ht="15" customHeight="1" spans="1:7">
      <c r="A18" s="4"/>
      <c r="B18" s="4"/>
      <c r="C18" s="4"/>
      <c r="D18" s="7" t="s">
        <v>304</v>
      </c>
      <c r="E18" s="7"/>
      <c r="F18" s="7"/>
      <c r="G18" s="6"/>
    </row>
    <row r="19" ht="15" customHeight="1" spans="1:7">
      <c r="A19" s="4"/>
      <c r="B19" s="4" t="s">
        <v>307</v>
      </c>
      <c r="C19" s="4" t="s">
        <v>308</v>
      </c>
      <c r="D19" s="7" t="s">
        <v>299</v>
      </c>
      <c r="E19" s="7"/>
      <c r="F19" s="7"/>
      <c r="G19" s="6"/>
    </row>
    <row r="20" ht="15" customHeight="1" spans="1:7">
      <c r="A20" s="4"/>
      <c r="B20" s="4"/>
      <c r="C20" s="4"/>
      <c r="D20" s="7" t="s">
        <v>304</v>
      </c>
      <c r="E20" s="7"/>
      <c r="F20" s="7"/>
      <c r="G20" s="6"/>
    </row>
    <row r="21" ht="15" customHeight="1" spans="1:7">
      <c r="A21" s="4"/>
      <c r="B21" s="4"/>
      <c r="C21" s="4" t="s">
        <v>309</v>
      </c>
      <c r="D21" s="7" t="s">
        <v>299</v>
      </c>
      <c r="E21" s="7"/>
      <c r="F21" s="7"/>
      <c r="G21" s="6"/>
    </row>
    <row r="22" ht="15" customHeight="1" spans="1:7">
      <c r="A22" s="4"/>
      <c r="B22" s="4"/>
      <c r="C22" s="4"/>
      <c r="D22" s="7" t="s">
        <v>304</v>
      </c>
      <c r="E22" s="7"/>
      <c r="F22" s="7"/>
      <c r="G22" s="6"/>
    </row>
    <row r="23" ht="15" customHeight="1" spans="1:7">
      <c r="A23" s="4"/>
      <c r="B23" s="4"/>
      <c r="C23" s="4" t="s">
        <v>310</v>
      </c>
      <c r="D23" s="7" t="s">
        <v>299</v>
      </c>
      <c r="E23" s="7"/>
      <c r="F23" s="7"/>
      <c r="G23" s="15"/>
    </row>
    <row r="24" ht="15" customHeight="1" spans="1:7">
      <c r="A24" s="4"/>
      <c r="B24" s="4"/>
      <c r="C24" s="4"/>
      <c r="D24" s="7" t="s">
        <v>304</v>
      </c>
      <c r="E24" s="7"/>
      <c r="F24" s="7"/>
      <c r="G24" s="15"/>
    </row>
    <row r="25" ht="15" customHeight="1" spans="1:7">
      <c r="A25" s="4"/>
      <c r="B25" s="4"/>
      <c r="C25" s="4" t="s">
        <v>311</v>
      </c>
      <c r="D25" s="7" t="s">
        <v>299</v>
      </c>
      <c r="E25" s="7"/>
      <c r="F25" s="7"/>
      <c r="G25" s="15"/>
    </row>
    <row r="26" spans="1:7">
      <c r="A26" s="4"/>
      <c r="B26" s="4"/>
      <c r="C26" s="4"/>
      <c r="D26" s="7" t="s">
        <v>304</v>
      </c>
      <c r="E26" s="7"/>
      <c r="F26" s="7"/>
      <c r="G26" s="15"/>
    </row>
    <row r="27" spans="1:7">
      <c r="A27" s="4"/>
      <c r="B27" s="4" t="s">
        <v>312</v>
      </c>
      <c r="C27" s="4" t="s">
        <v>313</v>
      </c>
      <c r="D27" s="7" t="s">
        <v>299</v>
      </c>
      <c r="E27" s="7"/>
      <c r="F27" s="7"/>
      <c r="G27" s="6"/>
    </row>
    <row r="28" spans="1:7">
      <c r="A28" s="4"/>
      <c r="B28" s="4"/>
      <c r="C28" s="4"/>
      <c r="D28" s="7" t="s">
        <v>304</v>
      </c>
      <c r="E28" s="7"/>
      <c r="F28" s="7"/>
      <c r="G28" s="6"/>
    </row>
    <row r="29" ht="29" customHeight="1" spans="1:7">
      <c r="A29" s="3" t="s">
        <v>279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6"/>
  <sheetViews>
    <sheetView workbookViewId="0">
      <selection activeCell="G5" sqref="G5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97" t="s">
        <v>53</v>
      </c>
    </row>
    <row r="2" spans="1:2">
      <c r="A2" s="98"/>
      <c r="B2" t="s">
        <v>1</v>
      </c>
    </row>
    <row r="3" ht="20" customHeight="1" spans="1:2">
      <c r="A3" s="49" t="s">
        <v>4</v>
      </c>
      <c r="B3" s="49" t="s">
        <v>5</v>
      </c>
    </row>
    <row r="4" ht="20" customHeight="1" spans="1:2">
      <c r="A4" s="49"/>
      <c r="B4" s="49">
        <v>1</v>
      </c>
    </row>
    <row r="5" ht="20" customHeight="1" spans="1:2">
      <c r="A5" s="99" t="s">
        <v>54</v>
      </c>
      <c r="B5" s="100">
        <f>B6</f>
        <v>125.1242104</v>
      </c>
    </row>
    <row r="6" ht="20" customHeight="1" spans="1:2">
      <c r="A6" s="47"/>
      <c r="B6" s="100">
        <f>表一!B5</f>
        <v>125.1242104</v>
      </c>
    </row>
    <row r="7" ht="20" customHeight="1" spans="1:2">
      <c r="A7" s="52" t="s">
        <v>55</v>
      </c>
      <c r="B7" s="100"/>
    </row>
    <row r="8" ht="20" customHeight="1" spans="1:2">
      <c r="A8" s="52" t="s">
        <v>56</v>
      </c>
      <c r="B8" s="100"/>
    </row>
    <row r="9" ht="20" customHeight="1" spans="1:2">
      <c r="A9" s="52" t="s">
        <v>57</v>
      </c>
      <c r="B9" s="100"/>
    </row>
    <row r="10" ht="20" customHeight="1" spans="1:2">
      <c r="A10" s="52" t="s">
        <v>58</v>
      </c>
      <c r="B10" s="100"/>
    </row>
    <row r="11" ht="20" customHeight="1" spans="1:2">
      <c r="A11" s="52" t="s">
        <v>59</v>
      </c>
      <c r="B11" s="100"/>
    </row>
    <row r="12" ht="20" customHeight="1" spans="1:2">
      <c r="A12" s="52" t="s">
        <v>60</v>
      </c>
      <c r="B12" s="100"/>
    </row>
    <row r="13" ht="20" customHeight="1" spans="1:2">
      <c r="A13" s="52" t="s">
        <v>61</v>
      </c>
      <c r="B13" s="100"/>
    </row>
    <row r="14" ht="20" customHeight="1" spans="1:2">
      <c r="A14" s="52" t="s">
        <v>62</v>
      </c>
      <c r="B14" s="100"/>
    </row>
    <row r="15" ht="20" customHeight="1" spans="1:2">
      <c r="A15" s="52" t="s">
        <v>63</v>
      </c>
      <c r="B15" s="100">
        <f>SUM(B7:B14)+B5</f>
        <v>125.1242104</v>
      </c>
    </row>
    <row r="16" ht="20" customHeight="1" spans="1:2">
      <c r="A16" s="47" t="s">
        <v>64</v>
      </c>
      <c r="B16" s="100"/>
    </row>
    <row r="17" ht="20" customHeight="1" spans="1:2">
      <c r="A17" s="47" t="s">
        <v>64</v>
      </c>
      <c r="B17" s="100"/>
    </row>
    <row r="18" ht="20" customHeight="1" spans="1:2">
      <c r="A18" s="47" t="s">
        <v>64</v>
      </c>
      <c r="B18" s="100"/>
    </row>
    <row r="19" ht="20" customHeight="1" spans="1:2">
      <c r="A19" s="47" t="s">
        <v>64</v>
      </c>
      <c r="B19" s="100"/>
    </row>
    <row r="20" ht="20" customHeight="1" spans="1:2">
      <c r="A20" s="47" t="s">
        <v>64</v>
      </c>
      <c r="B20" s="100"/>
    </row>
    <row r="21" ht="20" customHeight="1" spans="1:2">
      <c r="A21" s="52" t="s">
        <v>65</v>
      </c>
      <c r="B21" s="100"/>
    </row>
    <row r="22" ht="20" customHeight="1" spans="1:2">
      <c r="A22" s="47"/>
      <c r="B22" s="100"/>
    </row>
    <row r="23" ht="20" customHeight="1" spans="1:2">
      <c r="A23" s="52" t="s">
        <v>66</v>
      </c>
      <c r="B23" s="100"/>
    </row>
    <row r="24" ht="20" customHeight="1" spans="1:2">
      <c r="A24" s="47"/>
      <c r="B24" s="100"/>
    </row>
    <row r="25" ht="20" customHeight="1" spans="1:2">
      <c r="A25" s="52" t="s">
        <v>67</v>
      </c>
      <c r="B25" s="100">
        <f>B15+B21+B23</f>
        <v>125.1242104</v>
      </c>
    </row>
    <row r="26" spans="1:1">
      <c r="A26" s="89" t="s">
        <v>68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workbookViewId="0">
      <selection activeCell="E11" sqref="E11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40" t="s">
        <v>69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34" customHeight="1" spans="1:5">
      <c r="A3" s="49" t="s">
        <v>70</v>
      </c>
      <c r="B3" s="49" t="s">
        <v>71</v>
      </c>
      <c r="C3" s="49" t="s">
        <v>72</v>
      </c>
      <c r="D3" s="49" t="s">
        <v>73</v>
      </c>
      <c r="E3" s="49" t="s">
        <v>74</v>
      </c>
    </row>
    <row r="4" s="90" customFormat="1" ht="34" customHeight="1" spans="1:5">
      <c r="A4" s="91" t="s">
        <v>75</v>
      </c>
      <c r="B4" s="92">
        <f>SUM(C4:E4)</f>
        <v>125.1242104</v>
      </c>
      <c r="C4" s="92">
        <f>C5+C11+C16</f>
        <v>125.1242104</v>
      </c>
      <c r="D4" s="92"/>
      <c r="E4" s="92"/>
    </row>
    <row r="5" ht="34" customHeight="1" spans="1:5">
      <c r="A5" s="93" t="s">
        <v>76</v>
      </c>
      <c r="B5" s="92">
        <f>SUM(C5:E5)</f>
        <v>19.7756184</v>
      </c>
      <c r="C5" s="92">
        <f>C6+C9</f>
        <v>19.7756184</v>
      </c>
      <c r="D5" s="92"/>
      <c r="E5" s="92"/>
    </row>
    <row r="6" ht="34" customHeight="1" spans="1:5">
      <c r="A6" s="93" t="s">
        <v>77</v>
      </c>
      <c r="B6" s="92">
        <f>SUM(C6:E6)</f>
        <v>17.96016</v>
      </c>
      <c r="C6" s="92">
        <f>SUM(C7:C8)</f>
        <v>17.96016</v>
      </c>
      <c r="D6" s="92"/>
      <c r="E6" s="92"/>
    </row>
    <row r="7" ht="34" customHeight="1" spans="1:5">
      <c r="A7" s="94" t="s">
        <v>78</v>
      </c>
      <c r="B7" s="95">
        <f>SUM(C7:E7)</f>
        <v>12.575168</v>
      </c>
      <c r="C7" s="73">
        <v>12.575168</v>
      </c>
      <c r="D7" s="95"/>
      <c r="E7" s="95"/>
    </row>
    <row r="8" ht="34" customHeight="1" spans="1:5">
      <c r="A8" s="94" t="s">
        <v>79</v>
      </c>
      <c r="B8" s="95">
        <f>SUM(C8:E8)</f>
        <v>5.384992</v>
      </c>
      <c r="C8" s="73">
        <v>5.384992</v>
      </c>
      <c r="D8" s="95"/>
      <c r="E8" s="95"/>
    </row>
    <row r="9" ht="34" customHeight="1" spans="1:5">
      <c r="A9" s="93" t="s">
        <v>80</v>
      </c>
      <c r="B9" s="92">
        <f t="shared" ref="B9:B20" si="0">SUM(C9:E9)</f>
        <v>1.8154584</v>
      </c>
      <c r="C9" s="92">
        <f>C10</f>
        <v>1.8154584</v>
      </c>
      <c r="D9" s="92"/>
      <c r="E9" s="92"/>
    </row>
    <row r="10" ht="34" customHeight="1" spans="1:5">
      <c r="A10" s="94" t="s">
        <v>81</v>
      </c>
      <c r="B10" s="95">
        <f t="shared" si="0"/>
        <v>1.8154584</v>
      </c>
      <c r="C10" s="96">
        <f>[1]工资福利支出!$J$121+[1]工资福利支出!$K$121+[1]工资福利支出!$L$121</f>
        <v>1.8154584</v>
      </c>
      <c r="D10" s="95"/>
      <c r="E10" s="95"/>
    </row>
    <row r="11" ht="34" customHeight="1" spans="1:5">
      <c r="A11" s="93" t="s">
        <v>82</v>
      </c>
      <c r="B11" s="92">
        <f t="shared" si="0"/>
        <v>97.271104</v>
      </c>
      <c r="C11" s="92">
        <f>C12+C14</f>
        <v>97.271104</v>
      </c>
      <c r="D11" s="92"/>
      <c r="E11" s="92"/>
    </row>
    <row r="12" ht="34" customHeight="1" spans="1:5">
      <c r="A12" s="93" t="s">
        <v>83</v>
      </c>
      <c r="B12" s="92">
        <f t="shared" si="0"/>
        <v>91.962724</v>
      </c>
      <c r="C12" s="92">
        <f>C13</f>
        <v>91.962724</v>
      </c>
      <c r="D12" s="92"/>
      <c r="E12" s="92"/>
    </row>
    <row r="13" ht="34" customHeight="1" spans="1:5">
      <c r="A13" s="94" t="s">
        <v>84</v>
      </c>
      <c r="B13" s="95">
        <f t="shared" si="0"/>
        <v>91.962724</v>
      </c>
      <c r="C13" s="96">
        <f>[1]工资福利支出!$C$121+[1]工资福利支出!$D$121+[1]工资福利支出!$E$121+[1]工资福利支出!$N$121+[1]工资福利支出!$O$121+[1]商品和服务支出!$B$120</f>
        <v>91.962724</v>
      </c>
      <c r="D13" s="95"/>
      <c r="E13" s="95"/>
    </row>
    <row r="14" ht="34" customHeight="1" spans="1:5">
      <c r="A14" s="93" t="s">
        <v>85</v>
      </c>
      <c r="B14" s="92">
        <f t="shared" si="0"/>
        <v>5.30838</v>
      </c>
      <c r="C14" s="92">
        <f>C15</f>
        <v>5.30838</v>
      </c>
      <c r="D14" s="92"/>
      <c r="E14" s="92"/>
    </row>
    <row r="15" ht="34" customHeight="1" spans="1:5">
      <c r="A15" s="94" t="s">
        <v>86</v>
      </c>
      <c r="B15" s="95">
        <f t="shared" si="0"/>
        <v>5.30838</v>
      </c>
      <c r="C15" s="96">
        <f>[1]工资福利支出!$H$121+[1]工资福利支出!$I$121</f>
        <v>5.30838</v>
      </c>
      <c r="D15" s="95"/>
      <c r="E15" s="95"/>
    </row>
    <row r="16" ht="34" customHeight="1" spans="1:5">
      <c r="A16" s="93" t="s">
        <v>87</v>
      </c>
      <c r="B16" s="92">
        <f t="shared" si="0"/>
        <v>8.077488</v>
      </c>
      <c r="C16" s="92">
        <f>C17</f>
        <v>8.077488</v>
      </c>
      <c r="D16" s="92"/>
      <c r="E16" s="92"/>
    </row>
    <row r="17" ht="34" customHeight="1" spans="1:5">
      <c r="A17" s="93" t="s">
        <v>88</v>
      </c>
      <c r="B17" s="92">
        <f t="shared" si="0"/>
        <v>8.077488</v>
      </c>
      <c r="C17" s="92">
        <f>C18</f>
        <v>8.077488</v>
      </c>
      <c r="D17" s="92"/>
      <c r="E17" s="92"/>
    </row>
    <row r="18" ht="34" customHeight="1" spans="1:5">
      <c r="A18" s="94" t="s">
        <v>89</v>
      </c>
      <c r="B18" s="95">
        <f t="shared" si="0"/>
        <v>8.077488</v>
      </c>
      <c r="C18" s="96">
        <f>[1]工资福利支出!$M$121</f>
        <v>8.077488</v>
      </c>
      <c r="D18" s="95"/>
      <c r="E18" s="95"/>
    </row>
    <row r="19" spans="1:1">
      <c r="A19" s="62" t="s">
        <v>90</v>
      </c>
    </row>
  </sheetData>
  <mergeCells count="1">
    <mergeCell ref="A1:E1"/>
  </mergeCells>
  <pageMargins left="0.75" right="0.75" top="1" bottom="1" header="0.5" footer="0.5"/>
  <pageSetup paperSize="9" scale="8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8"/>
  <sheetViews>
    <sheetView tabSelected="1" workbookViewId="0">
      <selection activeCell="E12" sqref="E12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40" t="s">
        <v>91</v>
      </c>
      <c r="B1" s="40"/>
      <c r="C1" s="40"/>
      <c r="D1" s="40"/>
    </row>
    <row r="2" spans="1:4">
      <c r="A2" s="41"/>
      <c r="B2" s="42"/>
      <c r="C2" s="42"/>
      <c r="D2" s="42" t="s">
        <v>1</v>
      </c>
    </row>
    <row r="3" ht="15" customHeight="1" spans="1:4">
      <c r="A3" s="49" t="s">
        <v>92</v>
      </c>
      <c r="B3" s="49"/>
      <c r="C3" s="49" t="s">
        <v>93</v>
      </c>
      <c r="D3" s="49"/>
    </row>
    <row r="4" spans="1:4">
      <c r="A4" s="49" t="s">
        <v>4</v>
      </c>
      <c r="B4" s="49" t="s">
        <v>5</v>
      </c>
      <c r="C4" s="49" t="s">
        <v>4</v>
      </c>
      <c r="D4" s="49" t="s">
        <v>94</v>
      </c>
    </row>
    <row r="5" spans="1:4">
      <c r="A5" s="81" t="s">
        <v>95</v>
      </c>
      <c r="B5" s="82">
        <f>SUM(B6:B8)</f>
        <v>125.1242104</v>
      </c>
      <c r="C5" s="83" t="s">
        <v>96</v>
      </c>
      <c r="D5" s="82">
        <f>SUM(D6:D34)</f>
        <v>125.1242104</v>
      </c>
    </row>
    <row r="6" spans="1:4">
      <c r="A6" s="84" t="s">
        <v>97</v>
      </c>
      <c r="B6" s="82">
        <f>表一!B5</f>
        <v>125.1242104</v>
      </c>
      <c r="C6" s="85" t="s">
        <v>98</v>
      </c>
      <c r="D6" s="82"/>
    </row>
    <row r="7" spans="1:4">
      <c r="A7" s="81" t="s">
        <v>99</v>
      </c>
      <c r="B7" s="82"/>
      <c r="C7" s="83" t="s">
        <v>100</v>
      </c>
      <c r="D7" s="82"/>
    </row>
    <row r="8" spans="1:4">
      <c r="A8" s="81" t="s">
        <v>101</v>
      </c>
      <c r="B8" s="82"/>
      <c r="C8" s="83" t="s">
        <v>102</v>
      </c>
      <c r="D8" s="82"/>
    </row>
    <row r="9" spans="1:4">
      <c r="A9" s="81"/>
      <c r="B9" s="86"/>
      <c r="C9" s="83" t="s">
        <v>103</v>
      </c>
      <c r="D9" s="82"/>
    </row>
    <row r="10" spans="1:4">
      <c r="A10" s="81"/>
      <c r="B10" s="86"/>
      <c r="C10" s="85" t="s">
        <v>104</v>
      </c>
      <c r="D10" s="82"/>
    </row>
    <row r="11" spans="1:4">
      <c r="A11" s="81"/>
      <c r="B11" s="86"/>
      <c r="C11" s="85" t="s">
        <v>105</v>
      </c>
      <c r="D11" s="82"/>
    </row>
    <row r="12" spans="1:4">
      <c r="A12" s="87"/>
      <c r="B12" s="86"/>
      <c r="C12" s="85" t="s">
        <v>106</v>
      </c>
      <c r="D12" s="82"/>
    </row>
    <row r="13" spans="1:4">
      <c r="A13" s="87"/>
      <c r="B13" s="86"/>
      <c r="C13" s="85" t="s">
        <v>107</v>
      </c>
      <c r="D13" s="82">
        <f>表一!D12</f>
        <v>19.7756184</v>
      </c>
    </row>
    <row r="14" spans="1:4">
      <c r="A14" s="87"/>
      <c r="B14" s="86"/>
      <c r="C14" s="85" t="s">
        <v>108</v>
      </c>
      <c r="D14" s="82"/>
    </row>
    <row r="15" spans="1:4">
      <c r="A15" s="87"/>
      <c r="B15" s="86"/>
      <c r="C15" s="85" t="s">
        <v>109</v>
      </c>
      <c r="D15" s="82">
        <f>表一!D14</f>
        <v>97.271104</v>
      </c>
    </row>
    <row r="16" spans="1:4">
      <c r="A16" s="87"/>
      <c r="B16" s="86"/>
      <c r="C16" s="85" t="s">
        <v>110</v>
      </c>
      <c r="D16" s="82"/>
    </row>
    <row r="17" spans="1:4">
      <c r="A17" s="87"/>
      <c r="B17" s="86"/>
      <c r="C17" s="85" t="s">
        <v>111</v>
      </c>
      <c r="D17" s="82"/>
    </row>
    <row r="18" spans="1:4">
      <c r="A18" s="87"/>
      <c r="B18" s="86"/>
      <c r="C18" s="85" t="s">
        <v>112</v>
      </c>
      <c r="D18" s="82"/>
    </row>
    <row r="19" spans="1:4">
      <c r="A19" s="87"/>
      <c r="B19" s="86"/>
      <c r="C19" s="85" t="s">
        <v>113</v>
      </c>
      <c r="D19" s="82"/>
    </row>
    <row r="20" spans="1:4">
      <c r="A20" s="87"/>
      <c r="B20" s="86"/>
      <c r="C20" s="85" t="s">
        <v>114</v>
      </c>
      <c r="D20" s="82"/>
    </row>
    <row r="21" spans="1:4">
      <c r="A21" s="87"/>
      <c r="B21" s="86"/>
      <c r="C21" s="85" t="s">
        <v>115</v>
      </c>
      <c r="D21" s="82"/>
    </row>
    <row r="22" spans="1:4">
      <c r="A22" s="87"/>
      <c r="B22" s="86"/>
      <c r="C22" s="85" t="s">
        <v>116</v>
      </c>
      <c r="D22" s="82"/>
    </row>
    <row r="23" spans="1:4">
      <c r="A23" s="87"/>
      <c r="B23" s="86"/>
      <c r="C23" s="85" t="s">
        <v>117</v>
      </c>
      <c r="D23" s="82"/>
    </row>
    <row r="24" spans="1:4">
      <c r="A24" s="87"/>
      <c r="B24" s="86"/>
      <c r="C24" s="85" t="s">
        <v>118</v>
      </c>
      <c r="D24" s="82"/>
    </row>
    <row r="25" spans="1:4">
      <c r="A25" s="87"/>
      <c r="B25" s="86"/>
      <c r="C25" s="85" t="s">
        <v>119</v>
      </c>
      <c r="D25" s="82">
        <f>表一!D24</f>
        <v>8.077488</v>
      </c>
    </row>
    <row r="26" spans="1:4">
      <c r="A26" s="87"/>
      <c r="B26" s="86"/>
      <c r="C26" s="85" t="s">
        <v>120</v>
      </c>
      <c r="D26" s="82"/>
    </row>
    <row r="27" spans="1:4">
      <c r="A27" s="87"/>
      <c r="B27" s="86"/>
      <c r="C27" s="85" t="s">
        <v>121</v>
      </c>
      <c r="D27" s="82"/>
    </row>
    <row r="28" spans="1:4">
      <c r="A28" s="87"/>
      <c r="B28" s="86"/>
      <c r="C28" s="83" t="s">
        <v>122</v>
      </c>
      <c r="D28" s="82"/>
    </row>
    <row r="29" spans="1:4">
      <c r="A29" s="87"/>
      <c r="B29" s="86"/>
      <c r="C29" s="83" t="s">
        <v>123</v>
      </c>
      <c r="D29" s="82"/>
    </row>
    <row r="30" spans="1:4">
      <c r="A30" s="87"/>
      <c r="B30" s="86"/>
      <c r="C30" s="83" t="s">
        <v>124</v>
      </c>
      <c r="D30" s="82"/>
    </row>
    <row r="31" spans="1:4">
      <c r="A31" s="87"/>
      <c r="B31" s="86"/>
      <c r="C31" s="83" t="s">
        <v>125</v>
      </c>
      <c r="D31" s="82"/>
    </row>
    <row r="32" spans="1:4">
      <c r="A32" s="87"/>
      <c r="B32" s="86"/>
      <c r="C32" s="83" t="s">
        <v>126</v>
      </c>
      <c r="D32" s="82"/>
    </row>
    <row r="33" spans="1:4">
      <c r="A33" s="87"/>
      <c r="B33" s="86"/>
      <c r="C33" s="83" t="s">
        <v>127</v>
      </c>
      <c r="D33" s="82"/>
    </row>
    <row r="34" spans="1:4">
      <c r="A34" s="87"/>
      <c r="B34" s="86"/>
      <c r="C34" s="83" t="s">
        <v>128</v>
      </c>
      <c r="D34" s="82"/>
    </row>
    <row r="35" spans="1:4">
      <c r="A35" s="87"/>
      <c r="B35" s="86"/>
      <c r="C35" s="83"/>
      <c r="D35" s="82"/>
    </row>
    <row r="36" spans="1:4">
      <c r="A36" s="49" t="s">
        <v>129</v>
      </c>
      <c r="B36" s="88">
        <f>B5</f>
        <v>125.1242104</v>
      </c>
      <c r="C36" s="78" t="s">
        <v>130</v>
      </c>
      <c r="D36" s="88">
        <f>D5</f>
        <v>125.1242104</v>
      </c>
    </row>
    <row r="37" spans="1:1">
      <c r="A37" s="89" t="s">
        <v>68</v>
      </c>
    </row>
    <row r="38" spans="1:1">
      <c r="A38" s="63" t="s">
        <v>131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selection activeCell="D6" sqref="D6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40" t="s">
        <v>132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A2" s="41"/>
      <c r="B2" s="42"/>
      <c r="C2" s="42"/>
      <c r="D2" s="42"/>
      <c r="E2" s="42"/>
      <c r="F2" s="42"/>
      <c r="G2" s="42"/>
      <c r="H2" s="42"/>
      <c r="I2" s="42"/>
      <c r="J2" s="42"/>
      <c r="K2" s="42" t="s">
        <v>1</v>
      </c>
    </row>
    <row r="3" ht="15" customHeight="1" spans="1:11">
      <c r="A3" s="49" t="s">
        <v>133</v>
      </c>
      <c r="B3" s="49" t="s">
        <v>134</v>
      </c>
      <c r="C3" s="49" t="s">
        <v>135</v>
      </c>
      <c r="D3" s="49"/>
      <c r="E3" s="49"/>
      <c r="F3" s="49" t="s">
        <v>136</v>
      </c>
      <c r="G3" s="49"/>
      <c r="H3" s="49"/>
      <c r="I3" s="49" t="s">
        <v>137</v>
      </c>
      <c r="J3" s="49"/>
      <c r="K3" s="49"/>
    </row>
    <row r="4" spans="1:11">
      <c r="A4" s="49"/>
      <c r="B4" s="49"/>
      <c r="C4" s="49" t="s">
        <v>94</v>
      </c>
      <c r="D4" s="49" t="s">
        <v>72</v>
      </c>
      <c r="E4" s="49" t="s">
        <v>73</v>
      </c>
      <c r="F4" s="49" t="s">
        <v>94</v>
      </c>
      <c r="G4" s="49" t="s">
        <v>72</v>
      </c>
      <c r="H4" s="49" t="s">
        <v>73</v>
      </c>
      <c r="I4" s="49" t="s">
        <v>94</v>
      </c>
      <c r="J4" s="49" t="s">
        <v>72</v>
      </c>
      <c r="K4" s="49" t="s">
        <v>73</v>
      </c>
    </row>
    <row r="5" spans="1:11">
      <c r="A5" s="79" t="s">
        <v>75</v>
      </c>
      <c r="B5" s="80">
        <f>SUM(B6:B14)</f>
        <v>125.1242104</v>
      </c>
      <c r="C5" s="80">
        <f t="shared" ref="C5:K5" si="0">SUM(C6:C14)</f>
        <v>125.1242104</v>
      </c>
      <c r="D5" s="80">
        <f t="shared" si="0"/>
        <v>125.1242104</v>
      </c>
      <c r="E5" s="80">
        <f t="shared" si="0"/>
        <v>0</v>
      </c>
      <c r="F5" s="80">
        <f t="shared" si="0"/>
        <v>0</v>
      </c>
      <c r="G5" s="80">
        <f t="shared" si="0"/>
        <v>0</v>
      </c>
      <c r="H5" s="80">
        <f t="shared" si="0"/>
        <v>0</v>
      </c>
      <c r="I5" s="80">
        <f t="shared" si="0"/>
        <v>0</v>
      </c>
      <c r="J5" s="80">
        <f t="shared" si="0"/>
        <v>0</v>
      </c>
      <c r="K5" s="80">
        <f t="shared" si="0"/>
        <v>0</v>
      </c>
    </row>
    <row r="6" spans="1:11">
      <c r="A6" s="80" t="str">
        <f>整体支出绩效目标表!D3</f>
        <v>华池县元城中心卫生院</v>
      </c>
      <c r="B6" s="80">
        <f>C6</f>
        <v>125.1242104</v>
      </c>
      <c r="C6" s="80">
        <f>D6+E6</f>
        <v>125.1242104</v>
      </c>
      <c r="D6" s="80">
        <f>表一!D40</f>
        <v>125.1242104</v>
      </c>
      <c r="E6" s="80"/>
      <c r="F6" s="80"/>
      <c r="G6" s="80"/>
      <c r="H6" s="80"/>
      <c r="I6" s="80"/>
      <c r="J6" s="80"/>
      <c r="K6" s="80"/>
    </row>
    <row r="7" spans="1:1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</row>
    <row r="8" spans="1:1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1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1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1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spans="1:11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</row>
    <row r="14" spans="1:11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</row>
    <row r="15" spans="1:1">
      <c r="A15" s="62" t="s">
        <v>90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scale="7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workbookViewId="0">
      <selection activeCell="G6" sqref="G6"/>
    </sheetView>
  </sheetViews>
  <sheetFormatPr defaultColWidth="9" defaultRowHeight="13.5" outlineLevelCol="4"/>
  <cols>
    <col min="1" max="1" width="23.5083333333333" customWidth="1"/>
    <col min="2" max="2" width="26.175" customWidth="1"/>
    <col min="3" max="5" width="12.0083333333333" customWidth="1"/>
  </cols>
  <sheetData>
    <row r="1" ht="20.25" spans="1:5">
      <c r="A1" s="40" t="s">
        <v>138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35" customHeight="1" spans="1:5">
      <c r="A3" s="49" t="s">
        <v>70</v>
      </c>
      <c r="B3" s="49"/>
      <c r="C3" s="49" t="s">
        <v>135</v>
      </c>
      <c r="D3" s="49"/>
      <c r="E3" s="49"/>
    </row>
    <row r="4" ht="35" customHeight="1" spans="1:5">
      <c r="A4" s="49" t="s">
        <v>139</v>
      </c>
      <c r="B4" s="49" t="s">
        <v>140</v>
      </c>
      <c r="C4" s="49" t="s">
        <v>94</v>
      </c>
      <c r="D4" s="49" t="s">
        <v>72</v>
      </c>
      <c r="E4" s="49" t="s">
        <v>73</v>
      </c>
    </row>
    <row r="5" ht="35" customHeight="1" spans="1:5">
      <c r="A5" s="65" t="s">
        <v>141</v>
      </c>
      <c r="B5" s="66" t="s">
        <v>142</v>
      </c>
      <c r="C5" s="78">
        <f>SUM(D5:E5)</f>
        <v>125.1242104</v>
      </c>
      <c r="D5" s="78">
        <f>D6+D12+D17</f>
        <v>125.1242104</v>
      </c>
      <c r="E5" s="78"/>
    </row>
    <row r="6" ht="35" customHeight="1" spans="1:5">
      <c r="A6" s="65">
        <v>208</v>
      </c>
      <c r="B6" s="68" t="s">
        <v>143</v>
      </c>
      <c r="C6" s="78">
        <f>SUM(D6:E6)</f>
        <v>19.7756184</v>
      </c>
      <c r="D6" s="79">
        <f>D7+D10</f>
        <v>19.7756184</v>
      </c>
      <c r="E6" s="79"/>
    </row>
    <row r="7" ht="35" customHeight="1" spans="1:5">
      <c r="A7" s="65">
        <v>20805</v>
      </c>
      <c r="B7" s="68" t="s">
        <v>144</v>
      </c>
      <c r="C7" s="78">
        <f>SUM(D7:E7)</f>
        <v>17.96016</v>
      </c>
      <c r="D7" s="79">
        <f>SUM(D8:D9)</f>
        <v>17.96016</v>
      </c>
      <c r="E7" s="79"/>
    </row>
    <row r="8" ht="35" customHeight="1" spans="1:5">
      <c r="A8" s="70">
        <v>2080505</v>
      </c>
      <c r="B8" s="71" t="s">
        <v>145</v>
      </c>
      <c r="C8" s="78">
        <f>SUM(D8:E8)</f>
        <v>12.575168</v>
      </c>
      <c r="D8" s="80">
        <f>表三!C7</f>
        <v>12.575168</v>
      </c>
      <c r="E8" s="80"/>
    </row>
    <row r="9" ht="35" customHeight="1" spans="1:5">
      <c r="A9" s="70">
        <v>2080506</v>
      </c>
      <c r="B9" s="71" t="s">
        <v>146</v>
      </c>
      <c r="C9" s="78">
        <f>SUM(D9:E9)</f>
        <v>5.384992</v>
      </c>
      <c r="D9" s="80">
        <f>表三!C8</f>
        <v>5.384992</v>
      </c>
      <c r="E9" s="80"/>
    </row>
    <row r="10" ht="35" customHeight="1" spans="1:5">
      <c r="A10" s="65">
        <v>20899</v>
      </c>
      <c r="B10" s="68" t="s">
        <v>147</v>
      </c>
      <c r="C10" s="78">
        <f t="shared" ref="C10:C19" si="0">SUM(D10:E10)</f>
        <v>1.8154584</v>
      </c>
      <c r="D10" s="80">
        <f>D11</f>
        <v>1.8154584</v>
      </c>
      <c r="E10" s="79"/>
    </row>
    <row r="11" ht="35" customHeight="1" spans="1:5">
      <c r="A11" s="70">
        <v>2089999</v>
      </c>
      <c r="B11" s="71" t="s">
        <v>147</v>
      </c>
      <c r="C11" s="78">
        <f t="shared" si="0"/>
        <v>1.8154584</v>
      </c>
      <c r="D11" s="80">
        <f>表三!C10</f>
        <v>1.8154584</v>
      </c>
      <c r="E11" s="80"/>
    </row>
    <row r="12" ht="35" customHeight="1" spans="1:5">
      <c r="A12" s="65">
        <v>201</v>
      </c>
      <c r="B12" s="68" t="s">
        <v>148</v>
      </c>
      <c r="C12" s="78">
        <f t="shared" si="0"/>
        <v>97.271104</v>
      </c>
      <c r="D12" s="80">
        <f>D13+D15</f>
        <v>97.271104</v>
      </c>
      <c r="E12" s="79"/>
    </row>
    <row r="13" ht="35" customHeight="1" spans="1:5">
      <c r="A13" s="65">
        <v>20103</v>
      </c>
      <c r="B13" s="68" t="s">
        <v>149</v>
      </c>
      <c r="C13" s="78">
        <f t="shared" si="0"/>
        <v>91.962724</v>
      </c>
      <c r="D13" s="80">
        <f>D14</f>
        <v>91.962724</v>
      </c>
      <c r="E13" s="79"/>
    </row>
    <row r="14" ht="35" customHeight="1" spans="1:5">
      <c r="A14" s="70">
        <v>2100302</v>
      </c>
      <c r="B14" s="71" t="s">
        <v>150</v>
      </c>
      <c r="C14" s="78">
        <f t="shared" si="0"/>
        <v>91.962724</v>
      </c>
      <c r="D14" s="80">
        <f>表三!C13</f>
        <v>91.962724</v>
      </c>
      <c r="E14" s="80"/>
    </row>
    <row r="15" ht="35" customHeight="1" spans="1:5">
      <c r="A15" s="65">
        <v>21011</v>
      </c>
      <c r="B15" s="68" t="s">
        <v>151</v>
      </c>
      <c r="C15" s="78">
        <f t="shared" si="0"/>
        <v>5.30838</v>
      </c>
      <c r="D15" s="80">
        <f>D16</f>
        <v>5.30838</v>
      </c>
      <c r="E15" s="79"/>
    </row>
    <row r="16" ht="35" customHeight="1" spans="1:5">
      <c r="A16" s="70">
        <v>2101102</v>
      </c>
      <c r="B16" s="71" t="s">
        <v>152</v>
      </c>
      <c r="C16" s="78">
        <f t="shared" si="0"/>
        <v>5.30838</v>
      </c>
      <c r="D16" s="80">
        <f>表三!C15</f>
        <v>5.30838</v>
      </c>
      <c r="E16" s="80"/>
    </row>
    <row r="17" ht="35" customHeight="1" spans="1:5">
      <c r="A17" s="65">
        <v>221</v>
      </c>
      <c r="B17" s="68" t="s">
        <v>153</v>
      </c>
      <c r="C17" s="78">
        <f t="shared" si="0"/>
        <v>8.077488</v>
      </c>
      <c r="D17" s="80">
        <f>D18</f>
        <v>8.077488</v>
      </c>
      <c r="E17" s="79"/>
    </row>
    <row r="18" ht="35" customHeight="1" spans="1:5">
      <c r="A18" s="65">
        <v>22102</v>
      </c>
      <c r="B18" s="68" t="s">
        <v>154</v>
      </c>
      <c r="C18" s="78">
        <f t="shared" si="0"/>
        <v>8.077488</v>
      </c>
      <c r="D18" s="80">
        <f>D19</f>
        <v>8.077488</v>
      </c>
      <c r="E18" s="79"/>
    </row>
    <row r="19" ht="35" customHeight="1" spans="1:5">
      <c r="A19" s="70">
        <v>2210201</v>
      </c>
      <c r="B19" s="71" t="s">
        <v>155</v>
      </c>
      <c r="C19" s="78">
        <f t="shared" si="0"/>
        <v>8.077488</v>
      </c>
      <c r="D19" s="80">
        <f>表三!C18</f>
        <v>8.077488</v>
      </c>
      <c r="E19" s="80"/>
    </row>
    <row r="20" spans="1:1">
      <c r="A20" s="62" t="s">
        <v>90</v>
      </c>
    </row>
    <row r="21" spans="1:1">
      <c r="A21" s="63" t="s">
        <v>131</v>
      </c>
    </row>
    <row r="22" spans="1:1">
      <c r="A22" s="63" t="s">
        <v>131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  <ignoredErrors>
    <ignoredError sqref="D14:D1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workbookViewId="0">
      <selection activeCell="D21" sqref="D21"/>
    </sheetView>
  </sheetViews>
  <sheetFormatPr defaultColWidth="9" defaultRowHeight="13.5" outlineLevelCol="4"/>
  <cols>
    <col min="1" max="1" width="8.625" customWidth="1"/>
    <col min="2" max="2" width="28.625" customWidth="1"/>
    <col min="3" max="5" width="13.5083333333333" customWidth="1"/>
  </cols>
  <sheetData>
    <row r="1" ht="20.25" spans="1:5">
      <c r="A1" s="40" t="s">
        <v>156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20.1" customHeight="1" spans="1:5">
      <c r="A3" s="64" t="s">
        <v>157</v>
      </c>
      <c r="B3" s="64"/>
      <c r="C3" s="64" t="s">
        <v>158</v>
      </c>
      <c r="D3" s="64"/>
      <c r="E3" s="64"/>
    </row>
    <row r="4" ht="20.1" customHeight="1" spans="1:5">
      <c r="A4" s="64" t="s">
        <v>159</v>
      </c>
      <c r="B4" s="64" t="s">
        <v>160</v>
      </c>
      <c r="C4" s="64" t="s">
        <v>161</v>
      </c>
      <c r="D4" s="64" t="s">
        <v>162</v>
      </c>
      <c r="E4" s="64" t="s">
        <v>163</v>
      </c>
    </row>
    <row r="5" ht="20.1" customHeight="1" spans="1:5">
      <c r="A5" s="65"/>
      <c r="B5" s="66" t="s">
        <v>161</v>
      </c>
      <c r="C5" s="67">
        <f t="shared" ref="C5:C20" si="0">SUM(D5:E5)</f>
        <v>125.128752</v>
      </c>
      <c r="D5" s="67">
        <f>D6+D15</f>
        <v>121.981828</v>
      </c>
      <c r="E5" s="67">
        <f>E6+E15</f>
        <v>3.146924</v>
      </c>
    </row>
    <row r="6" ht="20.1" customHeight="1" spans="1:5">
      <c r="A6" s="65">
        <v>301</v>
      </c>
      <c r="B6" s="68" t="s">
        <v>164</v>
      </c>
      <c r="C6" s="67">
        <f t="shared" si="0"/>
        <v>121.981828</v>
      </c>
      <c r="D6" s="69">
        <f>SUM(D7:D14)</f>
        <v>121.981828</v>
      </c>
      <c r="E6" s="69">
        <f>SUM(E7:E14)</f>
        <v>0</v>
      </c>
    </row>
    <row r="7" ht="20.1" customHeight="1" spans="1:5">
      <c r="A7" s="70">
        <v>30101</v>
      </c>
      <c r="B7" s="71" t="s">
        <v>165</v>
      </c>
      <c r="C7" s="72">
        <f t="shared" si="0"/>
        <v>38.4072</v>
      </c>
      <c r="D7" s="73">
        <v>38.4072</v>
      </c>
      <c r="E7" s="74"/>
    </row>
    <row r="8" ht="20.1" customHeight="1" spans="1:5">
      <c r="A8" s="70">
        <v>30102</v>
      </c>
      <c r="B8" s="71" t="s">
        <v>166</v>
      </c>
      <c r="C8" s="72">
        <f t="shared" si="0"/>
        <v>43.3482</v>
      </c>
      <c r="D8" s="75">
        <f>[1]工资福利支出!$D$121+[1]工资福利支出!$N$121</f>
        <v>43.3482</v>
      </c>
      <c r="E8" s="74"/>
    </row>
    <row r="9" ht="20.1" customHeight="1" spans="1:5">
      <c r="A9" s="70">
        <v>30103</v>
      </c>
      <c r="B9" s="71" t="s">
        <v>167</v>
      </c>
      <c r="C9" s="72">
        <f t="shared" si="0"/>
        <v>7.0604</v>
      </c>
      <c r="D9" s="75">
        <f>[1]工资福利支出!$E$121+[1]工资福利支出!$O$121</f>
        <v>7.0604</v>
      </c>
      <c r="E9" s="74"/>
    </row>
    <row r="10" ht="20.1" customHeight="1" spans="1:5">
      <c r="A10" s="70">
        <v>30108</v>
      </c>
      <c r="B10" s="71" t="s">
        <v>168</v>
      </c>
      <c r="C10" s="72">
        <f t="shared" si="0"/>
        <v>12.575168</v>
      </c>
      <c r="D10" s="73">
        <v>12.575168</v>
      </c>
      <c r="E10" s="74"/>
    </row>
    <row r="11" ht="20.1" customHeight="1" spans="1:5">
      <c r="A11" s="70">
        <v>30109</v>
      </c>
      <c r="B11" s="71" t="s">
        <v>169</v>
      </c>
      <c r="C11" s="72">
        <f t="shared" si="0"/>
        <v>5.384992</v>
      </c>
      <c r="D11" s="73">
        <v>5.384992</v>
      </c>
      <c r="E11" s="74"/>
    </row>
    <row r="12" ht="20.1" customHeight="1" spans="1:5">
      <c r="A12" s="70">
        <v>30110</v>
      </c>
      <c r="B12" s="71" t="s">
        <v>170</v>
      </c>
      <c r="C12" s="72">
        <f t="shared" si="0"/>
        <v>5.30838</v>
      </c>
      <c r="D12" s="75">
        <f>[1]工资福利支出!$H$121+[1]工资福利支出!$I$121</f>
        <v>5.30838</v>
      </c>
      <c r="E12" s="74"/>
    </row>
    <row r="13" ht="20.1" customHeight="1" spans="1:5">
      <c r="A13" s="70">
        <v>30112</v>
      </c>
      <c r="B13" s="71" t="s">
        <v>171</v>
      </c>
      <c r="C13" s="72">
        <f t="shared" si="0"/>
        <v>1.82</v>
      </c>
      <c r="D13" s="75">
        <v>1.82</v>
      </c>
      <c r="E13" s="74"/>
    </row>
    <row r="14" ht="20.1" customHeight="1" spans="1:5">
      <c r="A14" s="70">
        <v>30113</v>
      </c>
      <c r="B14" s="71" t="s">
        <v>155</v>
      </c>
      <c r="C14" s="72">
        <f t="shared" si="0"/>
        <v>8.077488</v>
      </c>
      <c r="D14" s="73">
        <v>8.077488</v>
      </c>
      <c r="E14" s="74"/>
    </row>
    <row r="15" ht="20.1" customHeight="1" spans="1:5">
      <c r="A15" s="65">
        <v>302</v>
      </c>
      <c r="B15" s="68" t="s">
        <v>172</v>
      </c>
      <c r="C15" s="67">
        <f t="shared" si="0"/>
        <v>3.146924</v>
      </c>
      <c r="D15" s="69">
        <f>SUM(D16:D18)</f>
        <v>0</v>
      </c>
      <c r="E15" s="69">
        <f>SUM(E16:E18)</f>
        <v>3.146924</v>
      </c>
    </row>
    <row r="16" ht="20.1" customHeight="1" spans="1:5">
      <c r="A16" s="70">
        <v>30228</v>
      </c>
      <c r="B16" s="71" t="s">
        <v>173</v>
      </c>
      <c r="C16" s="72">
        <f t="shared" si="0"/>
        <v>0.780624</v>
      </c>
      <c r="D16" s="74"/>
      <c r="E16" s="76">
        <v>0.780624</v>
      </c>
    </row>
    <row r="17" ht="20.1" customHeight="1" spans="1:5">
      <c r="A17" s="70">
        <v>30229</v>
      </c>
      <c r="B17" s="71" t="s">
        <v>174</v>
      </c>
      <c r="C17" s="72">
        <f t="shared" si="0"/>
        <v>1.6263</v>
      </c>
      <c r="D17" s="74"/>
      <c r="E17" s="76">
        <v>1.6263</v>
      </c>
    </row>
    <row r="18" ht="20.1" customHeight="1" spans="1:5">
      <c r="A18" s="70">
        <v>30299</v>
      </c>
      <c r="B18" s="71" t="s">
        <v>175</v>
      </c>
      <c r="C18" s="72">
        <f t="shared" si="0"/>
        <v>0.74</v>
      </c>
      <c r="D18" s="77"/>
      <c r="E18" s="76">
        <v>0.74</v>
      </c>
    </row>
    <row r="19" spans="1:1">
      <c r="A19" s="62" t="s">
        <v>90</v>
      </c>
    </row>
    <row r="20" spans="1:1">
      <c r="A20" s="63" t="s">
        <v>131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F10" sqref="F10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40" t="s">
        <v>176</v>
      </c>
      <c r="B1" s="40"/>
      <c r="C1" s="40"/>
      <c r="D1" s="40"/>
      <c r="E1" s="40"/>
      <c r="F1" s="40"/>
      <c r="G1" s="40"/>
      <c r="H1" s="40"/>
    </row>
    <row r="2" spans="1:8">
      <c r="A2" s="41"/>
      <c r="B2" s="42"/>
      <c r="C2" s="42"/>
      <c r="D2" s="42"/>
      <c r="E2" s="42"/>
      <c r="F2" s="42"/>
      <c r="G2" s="42"/>
      <c r="H2" s="42" t="s">
        <v>1</v>
      </c>
    </row>
    <row r="3" ht="15" customHeight="1" spans="1:8">
      <c r="A3" s="49" t="s">
        <v>133</v>
      </c>
      <c r="B3" s="57" t="s">
        <v>177</v>
      </c>
      <c r="C3" s="57"/>
      <c r="D3" s="57"/>
      <c r="E3" s="57"/>
      <c r="F3" s="57"/>
      <c r="G3" s="57" t="s">
        <v>178</v>
      </c>
      <c r="H3" s="57" t="s">
        <v>179</v>
      </c>
    </row>
    <row r="4" ht="15" customHeight="1" spans="1:8">
      <c r="A4" s="49"/>
      <c r="B4" s="57" t="s">
        <v>94</v>
      </c>
      <c r="C4" s="57" t="s">
        <v>180</v>
      </c>
      <c r="D4" s="57" t="s">
        <v>181</v>
      </c>
      <c r="E4" s="57" t="s">
        <v>182</v>
      </c>
      <c r="F4" s="57"/>
      <c r="G4" s="57"/>
      <c r="H4" s="57"/>
    </row>
    <row r="5" spans="1:8">
      <c r="A5" s="49"/>
      <c r="B5" s="57"/>
      <c r="C5" s="57"/>
      <c r="D5" s="57"/>
      <c r="E5" s="57" t="s">
        <v>183</v>
      </c>
      <c r="F5" s="57" t="s">
        <v>184</v>
      </c>
      <c r="G5" s="57"/>
      <c r="H5" s="57"/>
    </row>
    <row r="6" spans="1:8">
      <c r="A6" s="57" t="str">
        <f>整体支出绩效目标表!D3</f>
        <v>华池县元城中心卫生院</v>
      </c>
      <c r="B6" s="57">
        <f>C6+D6+E6+F6+G6+H6</f>
        <v>0.85</v>
      </c>
      <c r="C6" s="57"/>
      <c r="D6" s="57"/>
      <c r="E6" s="57"/>
      <c r="F6" s="58">
        <v>0.85</v>
      </c>
      <c r="G6" s="57"/>
      <c r="H6" s="57"/>
    </row>
    <row r="7" spans="1:8">
      <c r="A7" s="59"/>
      <c r="B7" s="60"/>
      <c r="C7" s="60"/>
      <c r="D7" s="60"/>
      <c r="E7" s="60"/>
      <c r="F7" s="60"/>
      <c r="G7" s="60"/>
      <c r="H7" s="60"/>
    </row>
    <row r="8" spans="1:8">
      <c r="A8" s="61"/>
      <c r="B8" s="60"/>
      <c r="C8" s="60"/>
      <c r="D8" s="60"/>
      <c r="E8" s="60"/>
      <c r="F8" s="60"/>
      <c r="G8" s="60"/>
      <c r="H8" s="60"/>
    </row>
    <row r="9" spans="1:8">
      <c r="A9" s="61"/>
      <c r="B9" s="60"/>
      <c r="C9" s="60"/>
      <c r="D9" s="60"/>
      <c r="E9" s="60"/>
      <c r="F9" s="60"/>
      <c r="G9" s="60"/>
      <c r="H9" s="60"/>
    </row>
    <row r="10" spans="1:8">
      <c r="A10" s="61"/>
      <c r="B10" s="60"/>
      <c r="C10" s="60"/>
      <c r="D10" s="60"/>
      <c r="E10" s="60"/>
      <c r="F10" s="60"/>
      <c r="G10" s="60"/>
      <c r="H10" s="60"/>
    </row>
    <row r="11" spans="1:8">
      <c r="A11" s="61"/>
      <c r="B11" s="60"/>
      <c r="C11" s="60"/>
      <c r="D11" s="60"/>
      <c r="E11" s="60"/>
      <c r="F11" s="60"/>
      <c r="G11" s="60"/>
      <c r="H11" s="60"/>
    </row>
    <row r="12" spans="1:8">
      <c r="A12" s="61"/>
      <c r="B12" s="60"/>
      <c r="C12" s="60"/>
      <c r="D12" s="60"/>
      <c r="E12" s="60"/>
      <c r="F12" s="60"/>
      <c r="G12" s="60"/>
      <c r="H12" s="60"/>
    </row>
    <row r="13" spans="1:8">
      <c r="A13" s="61"/>
      <c r="B13" s="60"/>
      <c r="C13" s="60"/>
      <c r="D13" s="60"/>
      <c r="E13" s="60"/>
      <c r="F13" s="60"/>
      <c r="G13" s="60"/>
      <c r="H13" s="60"/>
    </row>
    <row r="14" spans="1:8">
      <c r="A14" s="61"/>
      <c r="B14" s="60"/>
      <c r="C14" s="60"/>
      <c r="D14" s="60"/>
      <c r="E14" s="60"/>
      <c r="F14" s="60"/>
      <c r="G14" s="60"/>
      <c r="H14" s="60"/>
    </row>
    <row r="15" spans="1:8">
      <c r="A15" s="61"/>
      <c r="B15" s="60"/>
      <c r="C15" s="60"/>
      <c r="D15" s="60"/>
      <c r="E15" s="60"/>
      <c r="F15" s="60"/>
      <c r="G15" s="60"/>
      <c r="H15" s="60"/>
    </row>
    <row r="16" spans="1:8">
      <c r="A16" s="61"/>
      <c r="B16" s="60"/>
      <c r="C16" s="60"/>
      <c r="D16" s="60"/>
      <c r="E16" s="60"/>
      <c r="F16" s="60"/>
      <c r="G16" s="60"/>
      <c r="H16" s="60"/>
    </row>
    <row r="17" spans="1:1">
      <c r="A17" s="62" t="s">
        <v>90</v>
      </c>
    </row>
    <row r="18" spans="1:1">
      <c r="A18" s="63" t="s">
        <v>131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scale="67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workbookViewId="0">
      <selection activeCell="E11" sqref="E11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40" t="s">
        <v>185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spans="1:5">
      <c r="A3" s="49" t="s">
        <v>186</v>
      </c>
      <c r="B3" s="49" t="s">
        <v>4</v>
      </c>
      <c r="C3" s="49" t="s">
        <v>94</v>
      </c>
      <c r="D3" s="49" t="s">
        <v>72</v>
      </c>
      <c r="E3" s="49" t="s">
        <v>73</v>
      </c>
    </row>
    <row r="4" spans="1:5">
      <c r="A4" s="51"/>
      <c r="B4" s="52" t="s">
        <v>134</v>
      </c>
      <c r="C4" s="53"/>
      <c r="D4" s="53"/>
      <c r="E4" s="54"/>
    </row>
    <row r="5" spans="1:5">
      <c r="A5" s="55">
        <v>1</v>
      </c>
      <c r="B5" s="47" t="s">
        <v>187</v>
      </c>
      <c r="C5" s="46"/>
      <c r="D5" s="46"/>
      <c r="E5" s="56"/>
    </row>
    <row r="6" spans="1:5">
      <c r="A6" s="55">
        <v>2</v>
      </c>
      <c r="B6" s="47" t="s">
        <v>188</v>
      </c>
      <c r="C6" s="46"/>
      <c r="D6" s="46"/>
      <c r="E6" s="56"/>
    </row>
    <row r="7" spans="1:5">
      <c r="A7" s="55">
        <v>3</v>
      </c>
      <c r="B7" s="47" t="s">
        <v>189</v>
      </c>
      <c r="C7" s="46"/>
      <c r="D7" s="46"/>
      <c r="E7" s="56"/>
    </row>
    <row r="8" spans="1:5">
      <c r="A8" s="55">
        <v>4</v>
      </c>
      <c r="B8" s="47" t="s">
        <v>190</v>
      </c>
      <c r="C8" s="46"/>
      <c r="D8" s="46"/>
      <c r="E8" s="56"/>
    </row>
    <row r="9" spans="1:5">
      <c r="A9" s="55">
        <v>5</v>
      </c>
      <c r="B9" s="47" t="s">
        <v>191</v>
      </c>
      <c r="C9" s="46"/>
      <c r="D9" s="46"/>
      <c r="E9" s="56"/>
    </row>
    <row r="10" spans="1:5">
      <c r="A10" s="55">
        <v>6</v>
      </c>
      <c r="B10" s="47" t="s">
        <v>192</v>
      </c>
      <c r="C10" s="46"/>
      <c r="D10" s="46"/>
      <c r="E10" s="56"/>
    </row>
    <row r="11" spans="1:5">
      <c r="A11" s="55">
        <v>7</v>
      </c>
      <c r="B11" s="47" t="s">
        <v>193</v>
      </c>
      <c r="C11" s="46"/>
      <c r="D11" s="46"/>
      <c r="E11" s="56"/>
    </row>
    <row r="12" spans="1:5">
      <c r="A12" s="55">
        <v>8</v>
      </c>
      <c r="B12" s="47" t="s">
        <v>194</v>
      </c>
      <c r="C12" s="46"/>
      <c r="D12" s="46"/>
      <c r="E12" s="56"/>
    </row>
    <row r="13" spans="1:5">
      <c r="A13" s="55">
        <v>9</v>
      </c>
      <c r="B13" s="47" t="s">
        <v>195</v>
      </c>
      <c r="C13" s="46"/>
      <c r="D13" s="46"/>
      <c r="E13" s="56"/>
    </row>
    <row r="14" spans="1:5">
      <c r="A14" s="55">
        <v>10</v>
      </c>
      <c r="B14" s="47" t="s">
        <v>196</v>
      </c>
      <c r="C14" s="46"/>
      <c r="D14" s="46"/>
      <c r="E14" s="56"/>
    </row>
    <row r="15" spans="1:5">
      <c r="A15" s="55">
        <v>11</v>
      </c>
      <c r="B15" s="47" t="s">
        <v>197</v>
      </c>
      <c r="C15" s="46"/>
      <c r="D15" s="46"/>
      <c r="E15" s="56"/>
    </row>
    <row r="16" spans="1:5">
      <c r="A16" s="55">
        <v>12</v>
      </c>
      <c r="B16" s="47" t="s">
        <v>198</v>
      </c>
      <c r="C16" s="46"/>
      <c r="D16" s="46"/>
      <c r="E16" s="56"/>
    </row>
    <row r="17" spans="1:5">
      <c r="A17" s="55">
        <v>13</v>
      </c>
      <c r="B17" s="47" t="s">
        <v>199</v>
      </c>
      <c r="C17" s="46"/>
      <c r="D17" s="46"/>
      <c r="E17" s="56"/>
    </row>
    <row r="18" spans="1:5">
      <c r="A18" s="55">
        <v>14</v>
      </c>
      <c r="B18" s="47" t="s">
        <v>200</v>
      </c>
      <c r="C18" s="46"/>
      <c r="D18" s="46"/>
      <c r="E18" s="56"/>
    </row>
    <row r="19" spans="1:5">
      <c r="A19" s="55">
        <v>15</v>
      </c>
      <c r="B19" s="47" t="s">
        <v>201</v>
      </c>
      <c r="C19" s="46"/>
      <c r="D19" s="46"/>
      <c r="E19" s="56"/>
    </row>
    <row r="20" spans="1:1">
      <c r="A20" s="48" t="s">
        <v>52</v>
      </c>
    </row>
  </sheetData>
  <mergeCells count="1">
    <mergeCell ref="A1:E1"/>
  </mergeCells>
  <pageMargins left="0.75" right="0.75" top="1" bottom="1" header="0.5" footer="0.5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南絮</cp:lastModifiedBy>
  <dcterms:created xsi:type="dcterms:W3CDTF">2023-04-12T15:17:00Z</dcterms:created>
  <cp:lastPrinted>2024-02-01T09:31:00Z</cp:lastPrinted>
  <dcterms:modified xsi:type="dcterms:W3CDTF">2025-02-10T09:14:28Z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DEEE519DD35A4817B565622DAC908364_13</vt:lpwstr>
  </property>
  <property fmtid="{D5CDD505-2E9C-101B-9397-08002B2CF9AE}" pid="3" name="KSOProductBuildVer">
    <vt:lpwstr>2052-12.1.0.19770</vt:lpwstr>
  </property>
</Properties>
</file>