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49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<sst xmlns="http://schemas.openxmlformats.org/spreadsheetml/2006/main" count="352" uniqueCount="246">
  <si>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</si>
  <si>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</si>
  <si>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</si>
  <si>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</si>
  <si>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</si>
  <si>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</si>
  <si>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</si>
  <si>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</si>
  <si>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</si>
  <si>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</si>
  <si>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</si>
  <si>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</si>
  <si>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</si>
  <si>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</si>
  <si>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</si>
  <si>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</si>
  <si>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</si>
  <si>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</si>
  <si>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</si>
  <si>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</si>
  <si>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</si>
  <si>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</si>
  <si>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</si>
  <si>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</si>
  <si>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</si>
  <si>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</si>
  <si>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</si>
  <si>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</si>
  <si>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</si>
  <si>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</si>
  <si>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</si>
  <si>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</si>
  <si>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</si>
  <si>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</si>
  <si>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</si>
  <si>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</si>
  <si>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</si>
  <si>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</si>
  <si>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</si>
  <si>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</si>
  <si>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</si>
  <si>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</si>
  <si>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</si>
  <si>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</si>
  <si>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</si>
  <si>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</si>
  <si>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</si>
  <si>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</si>
  <si>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</si>
  <si>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</si>
  <si>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</si>
  <si>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</si>
  <si>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</si>
  <si>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</si>
  <si>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</si>
  <si>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 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</si>
  <si>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</si>
  <si>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</si>
  <si>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</si>
  <si>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</si>
  <si>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</si>
  <si>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</si>
  <si>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</si>
  <si>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</si>
  <si>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</si>
  <si>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</si>
  <si>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</si>
  <si>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</si>
  <si>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</si>
  <si>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</si>
  <si>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</si>
  <si>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</si>
  <si>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</si>
  <si>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</si>
  <si>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</si>
  <si>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</si>
  <si>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</si>
  <si>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</si>
  <si>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一般公共服务支出</t>
  </si>
  <si>
    <t>纪检监察事务</t>
  </si>
  <si>
    <t>行政运行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</si>
  <si>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</si>
  <si>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</si>
  <si>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</si>
  <si>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</si>
  <si>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</si>
  <si>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</si>
  <si>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</si>
  <si>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</si>
  <si>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</si>
  <si>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</si>
  <si>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</si>
  <si>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</si>
  <si>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</si>
  <si>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</si>
  <si>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</si>
  <si>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</si>
  <si>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</si>
  <si>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t>一、本年支出</t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</si>
  <si>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</si>
  <si>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</si>
  <si>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</si>
  <si>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</si>
  <si>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</si>
  <si>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</si>
  <si>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</si>
  <si>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</si>
  <si>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</si>
  <si>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</si>
  <si>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</si>
  <si>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</si>
  <si>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</si>
  <si>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</si>
  <si>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</si>
  <si>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</si>
  <si>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</si>
  <si>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</si>
  <si>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</si>
  <si>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</si>
  <si>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</si>
  <si>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</si>
  <si>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</si>
  <si>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</si>
  <si>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</si>
  <si>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</si>
  <si>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</si>
  <si>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</si>
  <si>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</si>
  <si>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</si>
  <si>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</si>
  <si>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</si>
  <si>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</si>
  <si>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</si>
  <si>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</si>
  <si>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</si>
  <si>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</si>
  <si>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</si>
  <si>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</si>
  <si>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</si>
  <si>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</si>
  <si>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</si>
  <si>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中共华池县纪律检查委员会（华池县监察委员会）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</si>
  <si>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</si>
  <si>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</si>
  <si>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</si>
  <si>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</si>
  <si>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</si>
  <si>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</si>
  <si>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</si>
  <si>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</si>
  <si>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</si>
  <si>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</si>
  <si>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</si>
  <si>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</si>
  <si>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</si>
  <si>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</si>
  <si>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</si>
  <si>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</si>
  <si>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</si>
  <si>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</si>
  <si>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</si>
  <si>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</si>
  <si>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</si>
  <si>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</si>
  <si>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</si>
  <si>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</si>
  <si>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</si>
  <si>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</si>
  <si>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</si>
  <si>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</si>
  <si>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</si>
  <si>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</si>
  <si>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</si>
  <si>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</si>
  <si>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</si>
  <si>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</si>
  <si>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</si>
  <si>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</si>
  <si>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</si>
  <si>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</si>
  <si>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</si>
  <si>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</si>
  <si>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</si>
  <si>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</si>
  <si>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</si>
  <si>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</si>
  <si>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</si>
  <si>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</si>
  <si>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</si>
  <si>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</si>
  <si>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</si>
  <si>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</si>
  <si>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</si>
  <si>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</si>
  <si>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30217</t>
  </si>
  <si>
    <t>公务接待费</t>
  </si>
  <si>
    <t>30213</t>
  </si>
  <si>
    <t>维修（护）费</t>
  </si>
  <si>
    <t>31002</t>
  </si>
  <si>
    <t>办公设备购置</t>
  </si>
  <si>
    <t>30231</t>
  </si>
  <si>
    <t>公务用车运行维护费</t>
  </si>
  <si>
    <t>30208</t>
  </si>
  <si>
    <t>取暖费</t>
  </si>
  <si>
    <t>30239</t>
  </si>
  <si>
    <t>其他交通费用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</si>
  <si>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0228</t>
    </r>
  </si>
  <si>
    <t>工会经费</t>
  </si>
  <si>
    <t>30229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</si>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</sst>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shrinkToFit="1"/>
    </xf>
    <xf numFmtId="49" fontId="10" fillId="0" borderId="1" xfId="0" applyNumberFormat="1" applyFont="1" applyFill="1" applyBorder="1" applyAlignment="1">
      <alignment horizontal="left" vertical="center" shrinkToFit="1"/>
    </xf>
    <xf numFmtId="176" fontId="7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workbookViewId="0">
      <selection activeCell="B5" sqref="B5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53" t="s">
        <v>0</v>
      </c>
      <c r="B1" s="53"/>
      <c r="C1" s="53"/>
      <c r="D1" s="53"/>
    </row>
    <row r="2" spans="1:4">
      <c r="A2" s="54"/>
      <c r="D2" t="s">
        <v>1</v>
      </c>
    </row>
    <row r="3" ht="15" customHeight="1" spans="1:4">
      <c r="A3" s="11" t="s">
        <v>2</v>
      </c>
      <c r="B3" s="11"/>
      <c r="C3" s="11" t="s">
        <v>3</v>
      </c>
      <c r="D3" s="11"/>
    </row>
    <row r="4" spans="1:4">
      <c r="A4" s="11" t="s">
        <v>4</v>
      </c>
      <c r="B4" s="11" t="s">
        <v>5</v>
      </c>
      <c r="C4" s="11" t="s">
        <v>4</v>
      </c>
      <c r="D4" s="11" t="s">
        <v>5</v>
      </c>
    </row>
    <row r="5" spans="1:4">
      <c r="A5" s="38" t="s">
        <v>6</v>
      </c>
      <c r="B5" s="55">
        <v>1353.56</v>
      </c>
      <c r="C5" s="38" t="s">
        <v>7</v>
      </c>
      <c r="D5" s="40">
        <f>286.58+313.93+23.88+48.87+39.6+265.6+89.8</f>
        <v>1068.26</v>
      </c>
    </row>
    <row r="6" spans="1:4">
      <c r="A6" s="38" t="s">
        <v>8</v>
      </c>
      <c r="B6" s="55"/>
      <c r="C6" s="38" t="s">
        <v>9</v>
      </c>
      <c r="D6" s="40"/>
    </row>
    <row r="7" spans="1:4">
      <c r="A7" s="38" t="s">
        <v>10</v>
      </c>
      <c r="B7" s="55"/>
      <c r="C7" s="38" t="s">
        <v>11</v>
      </c>
      <c r="D7" s="40"/>
    </row>
    <row r="8" spans="1:4">
      <c r="A8" s="38" t="s">
        <v>12</v>
      </c>
      <c r="B8" s="55"/>
      <c r="C8" s="38" t="s">
        <v>13</v>
      </c>
      <c r="D8" s="40"/>
    </row>
    <row r="9" spans="1:4">
      <c r="A9" s="38" t="s">
        <v>14</v>
      </c>
      <c r="B9" s="55"/>
      <c r="C9" s="38" t="s">
        <v>15</v>
      </c>
      <c r="D9" s="40"/>
    </row>
    <row r="10" spans="1:4">
      <c r="A10" s="38" t="s">
        <v>16</v>
      </c>
      <c r="B10" s="55"/>
      <c r="C10" s="38" t="s">
        <v>17</v>
      </c>
      <c r="D10" s="40"/>
    </row>
    <row r="11" spans="1:4">
      <c r="A11" s="38" t="s">
        <v>18</v>
      </c>
      <c r="B11" s="55"/>
      <c r="C11" s="38" t="s">
        <v>19</v>
      </c>
      <c r="D11" s="40"/>
    </row>
    <row r="12" spans="1:4">
      <c r="A12" s="38" t="s">
        <v>20</v>
      </c>
      <c r="B12" s="55"/>
      <c r="C12" s="38" t="s">
        <v>21</v>
      </c>
      <c r="D12" s="40">
        <f>99.9+49.95+2.5+9.01</f>
        <v>161.36</v>
      </c>
    </row>
    <row r="13" spans="1:4">
      <c r="A13" s="38" t="s">
        <v>22</v>
      </c>
      <c r="B13" s="55"/>
      <c r="C13" s="38" t="s">
        <v>23</v>
      </c>
      <c r="D13" s="40"/>
    </row>
    <row r="14" spans="1:4">
      <c r="A14" s="38"/>
      <c r="B14" s="35"/>
      <c r="C14" s="38" t="s">
        <v>24</v>
      </c>
      <c r="D14" s="40">
        <f>39.03+9.98</f>
        <v>49.01</v>
      </c>
    </row>
    <row r="15" spans="1:4">
      <c r="A15" s="38"/>
      <c r="B15" s="35"/>
      <c r="C15" s="38" t="s">
        <v>25</v>
      </c>
      <c r="D15" s="40"/>
    </row>
    <row r="16" spans="1:4">
      <c r="A16" s="38"/>
      <c r="B16" s="35"/>
      <c r="C16" s="38" t="s">
        <v>26</v>
      </c>
      <c r="D16" s="40"/>
    </row>
    <row r="17" spans="1:4">
      <c r="A17" s="38"/>
      <c r="B17" s="35"/>
      <c r="C17" s="38" t="s">
        <v>27</v>
      </c>
      <c r="D17" s="40"/>
    </row>
    <row r="18" spans="1:4">
      <c r="A18" s="38"/>
      <c r="B18" s="35"/>
      <c r="C18" s="38" t="s">
        <v>28</v>
      </c>
      <c r="D18" s="40"/>
    </row>
    <row r="19" spans="1:4">
      <c r="A19" s="38"/>
      <c r="B19" s="35"/>
      <c r="C19" s="38" t="s">
        <v>29</v>
      </c>
      <c r="D19" s="40"/>
    </row>
    <row r="20" spans="1:4">
      <c r="A20" s="38"/>
      <c r="B20" s="35"/>
      <c r="C20" s="38" t="s">
        <v>30</v>
      </c>
      <c r="D20" s="40"/>
    </row>
    <row r="21" spans="1:4">
      <c r="A21" s="38"/>
      <c r="B21" s="35"/>
      <c r="C21" s="38" t="s">
        <v>31</v>
      </c>
      <c r="D21" s="40"/>
    </row>
    <row r="22" spans="1:4">
      <c r="A22" s="38"/>
      <c r="B22" s="35"/>
      <c r="C22" s="38" t="s">
        <v>32</v>
      </c>
      <c r="D22" s="40"/>
    </row>
    <row r="23" spans="1:4">
      <c r="A23" s="38"/>
      <c r="B23" s="35"/>
      <c r="C23" s="38" t="s">
        <v>33</v>
      </c>
      <c r="D23" s="40"/>
    </row>
    <row r="24" spans="1:4">
      <c r="A24" s="38"/>
      <c r="B24" s="35"/>
      <c r="C24" s="38" t="s">
        <v>34</v>
      </c>
      <c r="D24" s="40">
        <v>74.93</v>
      </c>
    </row>
    <row r="25" spans="1:4">
      <c r="A25" s="38"/>
      <c r="B25" s="35"/>
      <c r="C25" s="38" t="s">
        <v>35</v>
      </c>
      <c r="D25" s="40"/>
    </row>
    <row r="26" spans="1:4">
      <c r="A26" s="38"/>
      <c r="B26" s="35"/>
      <c r="C26" s="38" t="s">
        <v>36</v>
      </c>
      <c r="D26" s="40"/>
    </row>
    <row r="27" spans="1:4">
      <c r="A27" s="38"/>
      <c r="B27" s="35"/>
      <c r="C27" s="38" t="s">
        <v>37</v>
      </c>
      <c r="D27" s="40"/>
    </row>
    <row r="28" spans="1:4">
      <c r="A28" s="38"/>
      <c r="B28" s="35"/>
      <c r="C28" s="38" t="s">
        <v>38</v>
      </c>
      <c r="D28" s="40"/>
    </row>
    <row r="29" spans="1:4">
      <c r="A29" s="38"/>
      <c r="B29" s="35"/>
      <c r="C29" s="38" t="s">
        <v>39</v>
      </c>
      <c r="D29" s="40"/>
    </row>
    <row r="30" spans="1:4">
      <c r="A30" s="38"/>
      <c r="B30" s="35"/>
      <c r="C30" s="38" t="s">
        <v>40</v>
      </c>
      <c r="D30" s="40"/>
    </row>
    <row r="31" spans="1:4">
      <c r="A31" s="38"/>
      <c r="B31" s="35"/>
      <c r="C31" s="38" t="s">
        <v>41</v>
      </c>
      <c r="D31" s="40"/>
    </row>
    <row r="32" spans="1:4">
      <c r="A32" s="38"/>
      <c r="B32" s="35"/>
      <c r="C32" s="38" t="s">
        <v>42</v>
      </c>
      <c r="D32" s="40"/>
    </row>
    <row r="33" spans="1:4">
      <c r="A33" s="38"/>
      <c r="B33" s="35"/>
      <c r="C33" s="38" t="s">
        <v>43</v>
      </c>
      <c r="D33" s="40"/>
    </row>
    <row r="34" spans="1:4">
      <c r="A34" s="38"/>
      <c r="B34" s="35"/>
      <c r="C34" s="38" t="s">
        <v>44</v>
      </c>
      <c r="D34" s="40"/>
    </row>
    <row r="35" spans="1:4">
      <c r="A35" s="38"/>
      <c r="B35" s="35"/>
      <c r="C35" s="38"/>
      <c r="D35" s="56"/>
    </row>
    <row r="36" spans="1:4">
      <c r="A36" s="11" t="s">
        <v>45</v>
      </c>
      <c r="B36" s="12">
        <v>1353.56</v>
      </c>
      <c r="C36" s="11" t="s">
        <v>46</v>
      </c>
      <c r="D36" s="12">
        <v>1353.56</v>
      </c>
    </row>
    <row r="37" spans="1:4">
      <c r="A37" s="38" t="s">
        <v>47</v>
      </c>
      <c r="B37" s="57"/>
      <c r="C37" s="38" t="s">
        <v>48</v>
      </c>
      <c r="D37" s="57"/>
    </row>
    <row r="38" spans="1:4">
      <c r="A38" s="38" t="s">
        <v>49</v>
      </c>
      <c r="B38" s="57"/>
      <c r="C38" s="38"/>
      <c r="D38" s="58"/>
    </row>
    <row r="39" spans="1:4">
      <c r="A39" s="59"/>
      <c r="B39" s="43"/>
      <c r="C39" s="59"/>
      <c r="D39" s="58"/>
    </row>
    <row r="40" spans="1:4">
      <c r="A40" s="11" t="s">
        <v>50</v>
      </c>
      <c r="B40" s="12">
        <v>1353.56</v>
      </c>
      <c r="C40" s="11" t="s">
        <v>51</v>
      </c>
      <c r="D40" s="44">
        <v>1353.56</v>
      </c>
    </row>
    <row r="41" spans="1:1">
      <c r="A41" s="2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237</v>
      </c>
      <c r="B1" s="1"/>
    </row>
    <row r="2" spans="1:2">
      <c r="A2" s="2"/>
      <c r="B2" s="3" t="s">
        <v>1</v>
      </c>
    </row>
    <row r="3" ht="15" customHeight="1" spans="1:2">
      <c r="A3" s="4" t="s">
        <v>238</v>
      </c>
      <c r="B3" s="5" t="s">
        <v>239</v>
      </c>
    </row>
    <row r="4" spans="1:2">
      <c r="A4" s="4"/>
      <c r="B4" s="5"/>
    </row>
    <row r="5" spans="1:2">
      <c r="A5" s="6" t="s">
        <v>76</v>
      </c>
      <c r="B5" s="5">
        <v>1</v>
      </c>
    </row>
    <row r="6" spans="1:2">
      <c r="A6" s="7" t="s">
        <v>77</v>
      </c>
      <c r="B6" s="8"/>
    </row>
    <row r="7" spans="1:2">
      <c r="A7" s="9" t="s">
        <v>240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scale="83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241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1" t="s">
        <v>135</v>
      </c>
      <c r="B3" s="11" t="s">
        <v>96</v>
      </c>
      <c r="C3" s="11" t="s">
        <v>242</v>
      </c>
      <c r="D3" s="11" t="s">
        <v>243</v>
      </c>
      <c r="E3" s="11" t="s">
        <v>244</v>
      </c>
    </row>
    <row r="4" spans="1:5">
      <c r="A4" s="11" t="s">
        <v>76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77</v>
      </c>
      <c r="B5" s="8"/>
      <c r="C5" s="8"/>
      <c r="D5" s="8"/>
      <c r="E5" s="8"/>
    </row>
    <row r="6" spans="1:5">
      <c r="A6" s="9" t="s">
        <v>240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52</v>
      </c>
    </row>
  </sheetData>
  <mergeCells count="1">
    <mergeCell ref="A1:E1"/>
  </mergeCells>
  <pageMargins left="0.75" right="0.75" top="1" bottom="1" header="0.5" footer="0.5"/>
  <pageSetup paperSize="9" scale="76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245</v>
      </c>
      <c r="B1" s="1"/>
    </row>
    <row r="2" spans="1:2">
      <c r="A2" s="2"/>
      <c r="B2" s="3" t="s">
        <v>1</v>
      </c>
    </row>
    <row r="3" ht="15" customHeight="1" spans="1:2">
      <c r="A3" s="4" t="s">
        <v>238</v>
      </c>
      <c r="B3" s="5" t="s">
        <v>239</v>
      </c>
    </row>
    <row r="4" spans="1:2">
      <c r="A4" s="4"/>
      <c r="B4" s="5"/>
    </row>
    <row r="5" spans="1:2">
      <c r="A5" s="6" t="s">
        <v>76</v>
      </c>
      <c r="B5" s="5">
        <v>1</v>
      </c>
    </row>
    <row r="6" spans="1:2">
      <c r="A6" s="7" t="s">
        <v>77</v>
      </c>
      <c r="B6" s="8"/>
    </row>
    <row r="7" spans="1:2">
      <c r="A7" s="9" t="s">
        <v>240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D16" sqref="D16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53" t="s">
        <v>53</v>
      </c>
    </row>
    <row r="2" spans="1:2">
      <c r="A2" s="54"/>
      <c r="B2" t="s">
        <v>1</v>
      </c>
    </row>
    <row r="3" ht="20" customHeight="1" spans="1:2">
      <c r="A3" s="11" t="s">
        <v>4</v>
      </c>
      <c r="B3" s="11" t="s">
        <v>5</v>
      </c>
    </row>
    <row r="4" ht="20" customHeight="1" spans="1:2">
      <c r="A4" s="13" t="s">
        <v>54</v>
      </c>
      <c r="B4" s="12">
        <v>1353.56</v>
      </c>
    </row>
    <row r="5" ht="20" customHeight="1" spans="1:2">
      <c r="A5" s="9" t="s">
        <v>55</v>
      </c>
      <c r="B5" s="12">
        <v>1353.56</v>
      </c>
    </row>
    <row r="6" ht="20" customHeight="1" spans="1:2">
      <c r="A6" s="13" t="s">
        <v>56</v>
      </c>
      <c r="B6" s="12"/>
    </row>
    <row r="7" ht="20" customHeight="1" spans="1:2">
      <c r="A7" s="9" t="s">
        <v>57</v>
      </c>
      <c r="B7" s="12"/>
    </row>
    <row r="8" ht="20" customHeight="1" spans="1:2">
      <c r="A8" s="13" t="s">
        <v>58</v>
      </c>
      <c r="B8" s="12"/>
    </row>
    <row r="9" ht="20" customHeight="1" spans="1:2">
      <c r="A9" s="9" t="s">
        <v>57</v>
      </c>
      <c r="B9" s="12"/>
    </row>
    <row r="10" ht="20" customHeight="1" spans="1:2">
      <c r="A10" s="13" t="s">
        <v>59</v>
      </c>
      <c r="B10" s="12"/>
    </row>
    <row r="11" ht="20" customHeight="1" spans="1:2">
      <c r="A11" s="9" t="s">
        <v>57</v>
      </c>
      <c r="B11" s="12"/>
    </row>
    <row r="12" ht="20" customHeight="1" spans="1:2">
      <c r="A12" s="13" t="s">
        <v>60</v>
      </c>
      <c r="B12" s="12"/>
    </row>
    <row r="13" ht="20" customHeight="1" spans="1:2">
      <c r="A13" s="9" t="s">
        <v>57</v>
      </c>
      <c r="B13" s="12"/>
    </row>
    <row r="14" ht="20" customHeight="1" spans="1:2">
      <c r="A14" s="13" t="s">
        <v>61</v>
      </c>
      <c r="B14" s="12"/>
    </row>
    <row r="15" ht="20" customHeight="1" spans="1:2">
      <c r="A15" s="9" t="s">
        <v>57</v>
      </c>
      <c r="B15" s="12"/>
    </row>
    <row r="16" ht="20" customHeight="1" spans="1:2">
      <c r="A16" s="13" t="s">
        <v>62</v>
      </c>
      <c r="B16" s="12"/>
    </row>
    <row r="17" ht="20" customHeight="1" spans="1:2">
      <c r="A17" s="9" t="s">
        <v>57</v>
      </c>
      <c r="B17" s="12"/>
    </row>
    <row r="18" ht="20" customHeight="1" spans="1:2">
      <c r="A18" s="13" t="s">
        <v>63</v>
      </c>
      <c r="B18" s="12"/>
    </row>
    <row r="19" ht="20" customHeight="1" spans="1:2">
      <c r="A19" s="9" t="s">
        <v>57</v>
      </c>
      <c r="B19" s="12"/>
    </row>
    <row r="20" ht="20" customHeight="1" spans="1:2">
      <c r="A20" s="13" t="s">
        <v>64</v>
      </c>
      <c r="B20" s="12"/>
    </row>
    <row r="21" ht="20" customHeight="1" spans="1:2">
      <c r="A21" s="9" t="s">
        <v>57</v>
      </c>
      <c r="B21" s="12"/>
    </row>
    <row r="22" ht="20" customHeight="1" spans="1:2">
      <c r="A22" s="13" t="s">
        <v>65</v>
      </c>
      <c r="B22" s="12">
        <v>1353.56</v>
      </c>
    </row>
    <row r="23" ht="20" customHeight="1" spans="1:2">
      <c r="A23" s="13" t="s">
        <v>66</v>
      </c>
      <c r="B23" s="12"/>
    </row>
    <row r="24" ht="20" customHeight="1" spans="1:2">
      <c r="A24" s="9" t="s">
        <v>57</v>
      </c>
      <c r="B24" s="12"/>
    </row>
    <row r="25" ht="20" customHeight="1" spans="1:2">
      <c r="A25" s="13" t="s">
        <v>67</v>
      </c>
      <c r="B25" s="12"/>
    </row>
    <row r="26" ht="20" customHeight="1" spans="1:2">
      <c r="A26" s="9" t="s">
        <v>57</v>
      </c>
      <c r="B26" s="12"/>
    </row>
    <row r="27" ht="20" customHeight="1" spans="1:2">
      <c r="A27" s="13" t="s">
        <v>68</v>
      </c>
      <c r="B27" s="12">
        <v>1353.56</v>
      </c>
    </row>
    <row r="28" spans="1:1">
      <c r="A28" s="45" t="s">
        <v>69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B24" sqref="B24"/>
    </sheetView>
  </sheetViews>
  <sheetFormatPr defaultColWidth="9" defaultRowHeight="13.5" outlineLevelCol="5"/>
  <cols>
    <col min="1" max="1" width="8" customWidth="1"/>
    <col min="2" max="2" width="52.75" customWidth="1"/>
    <col min="3" max="6" width="11.75" customWidth="1"/>
  </cols>
  <sheetData>
    <row r="1" ht="20.25" spans="2:6">
      <c r="B1" s="1" t="s">
        <v>70</v>
      </c>
      <c r="C1" s="1"/>
      <c r="D1" s="1"/>
      <c r="E1" s="1"/>
      <c r="F1" s="1"/>
    </row>
    <row r="2" spans="2:6">
      <c r="B2" s="2"/>
      <c r="C2" s="3"/>
      <c r="D2" s="3"/>
      <c r="E2" s="3"/>
      <c r="F2" s="3" t="s">
        <v>1</v>
      </c>
    </row>
    <row r="3" ht="25" customHeight="1" spans="1:6">
      <c r="A3" s="47" t="s">
        <v>71</v>
      </c>
      <c r="B3" s="47"/>
      <c r="C3" s="11" t="s">
        <v>72</v>
      </c>
      <c r="D3" s="11" t="s">
        <v>73</v>
      </c>
      <c r="E3" s="11" t="s">
        <v>74</v>
      </c>
      <c r="F3" s="11" t="s">
        <v>75</v>
      </c>
    </row>
    <row r="4" ht="25" customHeight="1" spans="1:6">
      <c r="A4" s="47" t="s">
        <v>76</v>
      </c>
      <c r="B4" s="47"/>
      <c r="C4" s="11">
        <v>1</v>
      </c>
      <c r="D4" s="11">
        <v>2</v>
      </c>
      <c r="E4" s="11">
        <v>3</v>
      </c>
      <c r="F4" s="11">
        <v>4</v>
      </c>
    </row>
    <row r="5" ht="25" customHeight="1" spans="1:6">
      <c r="A5" s="48" t="s">
        <v>77</v>
      </c>
      <c r="B5" s="48"/>
      <c r="C5" s="24">
        <f>C6+C9+C15+C18</f>
        <v>1353.56</v>
      </c>
      <c r="D5" s="24">
        <f>D6+D9+D15+D18</f>
        <v>1263.76</v>
      </c>
      <c r="E5" s="24">
        <f>E6+E9+E15+E18</f>
        <v>89.8</v>
      </c>
      <c r="F5" s="30"/>
    </row>
    <row r="6" ht="25" customHeight="1" spans="1:6">
      <c r="A6" s="49">
        <v>201</v>
      </c>
      <c r="B6" s="50" t="s">
        <v>78</v>
      </c>
      <c r="C6" s="24">
        <f>C7</f>
        <v>1068.26</v>
      </c>
      <c r="D6" s="24">
        <f>D7</f>
        <v>978.46</v>
      </c>
      <c r="E6" s="24">
        <f>E7</f>
        <v>89.8</v>
      </c>
      <c r="F6" s="30"/>
    </row>
    <row r="7" ht="25" customHeight="1" spans="1:6">
      <c r="A7" s="49">
        <v>20111</v>
      </c>
      <c r="B7" s="50" t="s">
        <v>79</v>
      </c>
      <c r="C7" s="24">
        <f>C8</f>
        <v>1068.26</v>
      </c>
      <c r="D7" s="24">
        <f>D8</f>
        <v>978.46</v>
      </c>
      <c r="E7" s="24">
        <f>E8</f>
        <v>89.8</v>
      </c>
      <c r="F7" s="30"/>
    </row>
    <row r="8" ht="25" customHeight="1" spans="1:6">
      <c r="A8" s="51">
        <v>2011101</v>
      </c>
      <c r="B8" s="52" t="s">
        <v>80</v>
      </c>
      <c r="C8" s="30">
        <f>D8+E8</f>
        <v>1068.26</v>
      </c>
      <c r="D8" s="30">
        <f>286.58+313.93+23.88+48.87+39.6+265.6</f>
        <v>978.46</v>
      </c>
      <c r="E8" s="30">
        <v>89.8</v>
      </c>
      <c r="F8" s="30"/>
    </row>
    <row r="9" ht="25" customHeight="1" spans="1:6">
      <c r="A9" s="49">
        <v>208</v>
      </c>
      <c r="B9" s="50" t="s">
        <v>81</v>
      </c>
      <c r="C9" s="24">
        <f>C10+C13</f>
        <v>161.36</v>
      </c>
      <c r="D9" s="24">
        <f>D10+D13</f>
        <v>161.36</v>
      </c>
      <c r="E9" s="30"/>
      <c r="F9" s="30"/>
    </row>
    <row r="10" ht="25" customHeight="1" spans="1:6">
      <c r="A10" s="49">
        <v>20805</v>
      </c>
      <c r="B10" s="50" t="s">
        <v>82</v>
      </c>
      <c r="C10" s="24">
        <f>C11+C12</f>
        <v>149.85</v>
      </c>
      <c r="D10" s="24">
        <f>D11+D12</f>
        <v>149.85</v>
      </c>
      <c r="E10" s="30"/>
      <c r="F10" s="30"/>
    </row>
    <row r="11" ht="25" customHeight="1" spans="1:6">
      <c r="A11" s="51">
        <v>2080505</v>
      </c>
      <c r="B11" s="52" t="s">
        <v>83</v>
      </c>
      <c r="C11" s="30">
        <f>D11+E11</f>
        <v>99.9</v>
      </c>
      <c r="D11" s="30">
        <f>99.9</f>
        <v>99.9</v>
      </c>
      <c r="E11" s="30"/>
      <c r="F11" s="30"/>
    </row>
    <row r="12" ht="25" customHeight="1" spans="1:6">
      <c r="A12" s="51">
        <v>2080506</v>
      </c>
      <c r="B12" s="52" t="s">
        <v>84</v>
      </c>
      <c r="C12" s="30">
        <f>D12+E12</f>
        <v>49.95</v>
      </c>
      <c r="D12" s="30">
        <v>49.95</v>
      </c>
      <c r="E12" s="30"/>
      <c r="F12" s="30"/>
    </row>
    <row r="13" ht="25" customHeight="1" spans="1:6">
      <c r="A13" s="49">
        <v>20899</v>
      </c>
      <c r="B13" s="50" t="s">
        <v>85</v>
      </c>
      <c r="C13" s="24">
        <f>C14</f>
        <v>11.51</v>
      </c>
      <c r="D13" s="24">
        <f>D14</f>
        <v>11.51</v>
      </c>
      <c r="E13" s="30"/>
      <c r="F13" s="30"/>
    </row>
    <row r="14" ht="25" customHeight="1" spans="1:6">
      <c r="A14" s="51">
        <v>2089999</v>
      </c>
      <c r="B14" s="52" t="s">
        <v>85</v>
      </c>
      <c r="C14" s="30">
        <f>D14</f>
        <v>11.51</v>
      </c>
      <c r="D14" s="30">
        <f>2.5+9.01</f>
        <v>11.51</v>
      </c>
      <c r="E14" s="30"/>
      <c r="F14" s="30"/>
    </row>
    <row r="15" ht="25" customHeight="1" spans="1:6">
      <c r="A15" s="49">
        <v>210</v>
      </c>
      <c r="B15" s="50" t="s">
        <v>86</v>
      </c>
      <c r="C15" s="24">
        <f t="shared" ref="C15:C20" si="0">D15+E15</f>
        <v>49.01</v>
      </c>
      <c r="D15" s="24">
        <f>39.03+9.98</f>
        <v>49.01</v>
      </c>
      <c r="E15" s="30"/>
      <c r="F15" s="30"/>
    </row>
    <row r="16" ht="25" customHeight="1" spans="1:6">
      <c r="A16" s="49">
        <v>21011</v>
      </c>
      <c r="B16" s="50" t="s">
        <v>87</v>
      </c>
      <c r="C16" s="24">
        <f t="shared" si="0"/>
        <v>49.01</v>
      </c>
      <c r="D16" s="24">
        <f>39.03+9.98</f>
        <v>49.01</v>
      </c>
      <c r="E16" s="30"/>
      <c r="F16" s="30"/>
    </row>
    <row r="17" ht="25" customHeight="1" spans="1:6">
      <c r="A17" s="51">
        <v>2101101</v>
      </c>
      <c r="B17" s="52" t="s">
        <v>88</v>
      </c>
      <c r="C17" s="30">
        <f t="shared" si="0"/>
        <v>49.01</v>
      </c>
      <c r="D17" s="30">
        <f>39.03+9.98</f>
        <v>49.01</v>
      </c>
      <c r="E17" s="30"/>
      <c r="F17" s="30"/>
    </row>
    <row r="18" ht="25" customHeight="1" spans="1:6">
      <c r="A18" s="49">
        <v>221</v>
      </c>
      <c r="B18" s="50" t="s">
        <v>89</v>
      </c>
      <c r="C18" s="24">
        <f t="shared" si="0"/>
        <v>74.93</v>
      </c>
      <c r="D18" s="24">
        <v>74.93</v>
      </c>
      <c r="E18" s="30"/>
      <c r="F18" s="30"/>
    </row>
    <row r="19" ht="25" customHeight="1" spans="1:6">
      <c r="A19" s="49">
        <v>22102</v>
      </c>
      <c r="B19" s="50" t="s">
        <v>90</v>
      </c>
      <c r="C19" s="24">
        <f t="shared" si="0"/>
        <v>74.93</v>
      </c>
      <c r="D19" s="24">
        <v>74.93</v>
      </c>
      <c r="E19" s="30"/>
      <c r="F19" s="30"/>
    </row>
    <row r="20" ht="25" customHeight="1" spans="1:6">
      <c r="A20" s="51">
        <v>2210201</v>
      </c>
      <c r="B20" s="52" t="s">
        <v>91</v>
      </c>
      <c r="C20" s="30">
        <f t="shared" si="0"/>
        <v>74.93</v>
      </c>
      <c r="D20" s="30">
        <v>74.93</v>
      </c>
      <c r="E20" s="30"/>
      <c r="F20" s="30"/>
    </row>
    <row r="21" customFormat="1" spans="2:2">
      <c r="B21" s="22" t="s">
        <v>92</v>
      </c>
    </row>
  </sheetData>
  <mergeCells count="4">
    <mergeCell ref="B1:F1"/>
    <mergeCell ref="A3:B3"/>
    <mergeCell ref="A4:B4"/>
    <mergeCell ref="A5:B5"/>
  </mergeCells>
  <pageMargins left="0.75" right="0.75" top="1" bottom="1" header="0.5" footer="0.5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7" sqref="D7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1" t="s">
        <v>93</v>
      </c>
      <c r="B1" s="1"/>
      <c r="C1" s="1"/>
      <c r="D1" s="1"/>
    </row>
    <row r="2" spans="1:4">
      <c r="A2" s="2"/>
      <c r="B2" s="3"/>
      <c r="C2" s="3"/>
      <c r="D2" s="3" t="s">
        <v>1</v>
      </c>
    </row>
    <row r="3" ht="15" customHeight="1" spans="1:4">
      <c r="A3" s="11" t="s">
        <v>94</v>
      </c>
      <c r="B3" s="11"/>
      <c r="C3" s="11" t="s">
        <v>95</v>
      </c>
      <c r="D3" s="11"/>
    </row>
    <row r="4" spans="1:4">
      <c r="A4" s="11" t="s">
        <v>4</v>
      </c>
      <c r="B4" s="11" t="s">
        <v>5</v>
      </c>
      <c r="C4" s="11" t="s">
        <v>4</v>
      </c>
      <c r="D4" s="11" t="s">
        <v>96</v>
      </c>
    </row>
    <row r="5" spans="1:4">
      <c r="A5" s="38" t="s">
        <v>97</v>
      </c>
      <c r="B5" s="39">
        <v>1353.56</v>
      </c>
      <c r="C5" s="11" t="s">
        <v>98</v>
      </c>
      <c r="D5" s="39">
        <v>1353.56</v>
      </c>
    </row>
    <row r="6" spans="1:4">
      <c r="A6" s="38" t="s">
        <v>99</v>
      </c>
      <c r="B6" s="40">
        <v>1353.56</v>
      </c>
      <c r="C6" s="38" t="s">
        <v>100</v>
      </c>
      <c r="D6" s="40">
        <f>286.58+313.93+23.88+48.87+39.6+265.6+89.8</f>
        <v>1068.26</v>
      </c>
    </row>
    <row r="7" spans="1:4">
      <c r="A7" s="38" t="s">
        <v>101</v>
      </c>
      <c r="B7" s="40"/>
      <c r="C7" s="38" t="s">
        <v>102</v>
      </c>
      <c r="D7" s="40"/>
    </row>
    <row r="8" spans="1:4">
      <c r="A8" s="38" t="s">
        <v>103</v>
      </c>
      <c r="B8" s="40"/>
      <c r="C8" s="38" t="s">
        <v>104</v>
      </c>
      <c r="D8" s="40"/>
    </row>
    <row r="9" spans="1:4">
      <c r="A9" s="38"/>
      <c r="B9" s="41"/>
      <c r="C9" s="38" t="s">
        <v>105</v>
      </c>
      <c r="D9" s="40"/>
    </row>
    <row r="10" spans="1:4">
      <c r="A10" s="38"/>
      <c r="B10" s="41"/>
      <c r="C10" s="38" t="s">
        <v>106</v>
      </c>
      <c r="D10" s="40"/>
    </row>
    <row r="11" spans="1:4">
      <c r="A11" s="38"/>
      <c r="B11" s="41"/>
      <c r="C11" s="38" t="s">
        <v>107</v>
      </c>
      <c r="D11" s="40"/>
    </row>
    <row r="12" spans="1:4">
      <c r="A12" s="42"/>
      <c r="B12" s="43"/>
      <c r="C12" s="38" t="s">
        <v>108</v>
      </c>
      <c r="D12" s="40"/>
    </row>
    <row r="13" spans="1:4">
      <c r="A13" s="42"/>
      <c r="B13" s="43"/>
      <c r="C13" s="38" t="s">
        <v>109</v>
      </c>
      <c r="D13" s="40">
        <f>99.9+49.95+2.5+9.01</f>
        <v>161.36</v>
      </c>
    </row>
    <row r="14" spans="1:4">
      <c r="A14" s="42"/>
      <c r="B14" s="43"/>
      <c r="C14" s="38" t="s">
        <v>110</v>
      </c>
      <c r="D14" s="40"/>
    </row>
    <row r="15" spans="1:4">
      <c r="A15" s="42"/>
      <c r="B15" s="43"/>
      <c r="C15" s="38" t="s">
        <v>111</v>
      </c>
      <c r="D15" s="40">
        <f>39.03+9.98</f>
        <v>49.01</v>
      </c>
    </row>
    <row r="16" spans="1:4">
      <c r="A16" s="42"/>
      <c r="B16" s="43"/>
      <c r="C16" s="38" t="s">
        <v>112</v>
      </c>
      <c r="D16" s="40"/>
    </row>
    <row r="17" spans="1:4">
      <c r="A17" s="42"/>
      <c r="B17" s="43"/>
      <c r="C17" s="38" t="s">
        <v>113</v>
      </c>
      <c r="D17" s="40"/>
    </row>
    <row r="18" spans="1:4">
      <c r="A18" s="42"/>
      <c r="B18" s="43"/>
      <c r="C18" s="38" t="s">
        <v>114</v>
      </c>
      <c r="D18" s="40"/>
    </row>
    <row r="19" spans="1:4">
      <c r="A19" s="42"/>
      <c r="B19" s="43"/>
      <c r="C19" s="38" t="s">
        <v>115</v>
      </c>
      <c r="D19" s="40"/>
    </row>
    <row r="20" spans="1:4">
      <c r="A20" s="42"/>
      <c r="B20" s="43"/>
      <c r="C20" s="38" t="s">
        <v>116</v>
      </c>
      <c r="D20" s="40"/>
    </row>
    <row r="21" spans="1:4">
      <c r="A21" s="42"/>
      <c r="B21" s="43"/>
      <c r="C21" s="38" t="s">
        <v>117</v>
      </c>
      <c r="D21" s="40"/>
    </row>
    <row r="22" spans="1:4">
      <c r="A22" s="42"/>
      <c r="B22" s="43"/>
      <c r="C22" s="38" t="s">
        <v>118</v>
      </c>
      <c r="D22" s="40"/>
    </row>
    <row r="23" spans="1:4">
      <c r="A23" s="42"/>
      <c r="B23" s="43"/>
      <c r="C23" s="38" t="s">
        <v>119</v>
      </c>
      <c r="D23" s="40"/>
    </row>
    <row r="24" spans="1:4">
      <c r="A24" s="42"/>
      <c r="B24" s="43"/>
      <c r="C24" s="38" t="s">
        <v>120</v>
      </c>
      <c r="D24" s="40"/>
    </row>
    <row r="25" spans="1:4">
      <c r="A25" s="42"/>
      <c r="B25" s="43"/>
      <c r="C25" s="38" t="s">
        <v>121</v>
      </c>
      <c r="D25" s="40">
        <v>74.93</v>
      </c>
    </row>
    <row r="26" spans="1:4">
      <c r="A26" s="42"/>
      <c r="B26" s="43"/>
      <c r="C26" s="38" t="s">
        <v>122</v>
      </c>
      <c r="D26" s="40"/>
    </row>
    <row r="27" spans="1:4">
      <c r="A27" s="42"/>
      <c r="B27" s="43"/>
      <c r="C27" s="38" t="s">
        <v>123</v>
      </c>
      <c r="D27" s="40"/>
    </row>
    <row r="28" spans="1:4">
      <c r="A28" s="42"/>
      <c r="B28" s="43"/>
      <c r="C28" s="38" t="s">
        <v>124</v>
      </c>
      <c r="D28" s="40"/>
    </row>
    <row r="29" spans="1:4">
      <c r="A29" s="42"/>
      <c r="B29" s="43"/>
      <c r="C29" s="38" t="s">
        <v>125</v>
      </c>
      <c r="D29" s="40"/>
    </row>
    <row r="30" spans="1:4">
      <c r="A30" s="42"/>
      <c r="B30" s="43"/>
      <c r="C30" s="38" t="s">
        <v>126</v>
      </c>
      <c r="D30" s="40"/>
    </row>
    <row r="31" spans="1:4">
      <c r="A31" s="42"/>
      <c r="B31" s="43"/>
      <c r="C31" s="38" t="s">
        <v>127</v>
      </c>
      <c r="D31" s="40"/>
    </row>
    <row r="32" spans="1:4">
      <c r="A32" s="42"/>
      <c r="B32" s="43"/>
      <c r="C32" s="38" t="s">
        <v>128</v>
      </c>
      <c r="D32" s="40"/>
    </row>
    <row r="33" spans="1:4">
      <c r="A33" s="42"/>
      <c r="B33" s="43"/>
      <c r="C33" s="38" t="s">
        <v>129</v>
      </c>
      <c r="D33" s="40"/>
    </row>
    <row r="34" spans="1:4">
      <c r="A34" s="42"/>
      <c r="B34" s="43"/>
      <c r="C34" s="38" t="s">
        <v>130</v>
      </c>
      <c r="D34" s="40"/>
    </row>
    <row r="35" spans="1:4">
      <c r="A35" s="42"/>
      <c r="B35" s="43"/>
      <c r="C35" s="38"/>
      <c r="D35" s="40"/>
    </row>
    <row r="36" spans="1:4">
      <c r="A36" s="11" t="s">
        <v>131</v>
      </c>
      <c r="B36" s="44">
        <v>1353.56</v>
      </c>
      <c r="C36" s="11" t="s">
        <v>132</v>
      </c>
      <c r="D36" s="44">
        <v>1353.56</v>
      </c>
    </row>
    <row r="37" spans="1:2">
      <c r="A37" s="45" t="s">
        <v>69</v>
      </c>
      <c r="B37" s="46"/>
    </row>
    <row r="38" spans="1:1">
      <c r="A38" s="23" t="s">
        <v>133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F12" sqref="F12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1</v>
      </c>
    </row>
    <row r="3" ht="15" customHeight="1" spans="1:11">
      <c r="A3" s="11" t="s">
        <v>135</v>
      </c>
      <c r="B3" s="11" t="s">
        <v>136</v>
      </c>
      <c r="C3" s="11" t="s">
        <v>137</v>
      </c>
      <c r="D3" s="11"/>
      <c r="E3" s="11"/>
      <c r="F3" s="11" t="s">
        <v>138</v>
      </c>
      <c r="G3" s="11"/>
      <c r="H3" s="11"/>
      <c r="I3" s="11" t="s">
        <v>139</v>
      </c>
      <c r="J3" s="11"/>
      <c r="K3" s="11"/>
    </row>
    <row r="4" spans="1:11">
      <c r="A4" s="11"/>
      <c r="B4" s="11"/>
      <c r="C4" s="11" t="s">
        <v>96</v>
      </c>
      <c r="D4" s="11" t="s">
        <v>73</v>
      </c>
      <c r="E4" s="11" t="s">
        <v>74</v>
      </c>
      <c r="F4" s="11" t="s">
        <v>96</v>
      </c>
      <c r="G4" s="11" t="s">
        <v>73</v>
      </c>
      <c r="H4" s="11" t="s">
        <v>74</v>
      </c>
      <c r="I4" s="11" t="s">
        <v>96</v>
      </c>
      <c r="J4" s="11" t="s">
        <v>73</v>
      </c>
      <c r="K4" s="11" t="s">
        <v>74</v>
      </c>
    </row>
    <row r="5" spans="1:11">
      <c r="A5" s="35" t="s">
        <v>140</v>
      </c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>
        <v>6</v>
      </c>
      <c r="H5" s="35">
        <v>7</v>
      </c>
      <c r="I5" s="35">
        <v>8</v>
      </c>
      <c r="J5" s="35">
        <v>9</v>
      </c>
      <c r="K5" s="37">
        <v>10</v>
      </c>
    </row>
    <row r="6" spans="1:11">
      <c r="A6" s="17" t="s">
        <v>77</v>
      </c>
      <c r="B6" s="24">
        <v>1353.56</v>
      </c>
      <c r="C6" s="24">
        <v>1353.56</v>
      </c>
      <c r="D6" s="24">
        <f>C6-E6</f>
        <v>1263.76</v>
      </c>
      <c r="E6" s="24">
        <v>89.8</v>
      </c>
      <c r="F6" s="36"/>
      <c r="G6" s="36"/>
      <c r="H6" s="36"/>
      <c r="I6" s="36"/>
      <c r="J6" s="36"/>
      <c r="K6" s="36"/>
    </row>
    <row r="7" ht="22.5" spans="1:11">
      <c r="A7" s="20" t="s">
        <v>141</v>
      </c>
      <c r="B7" s="24">
        <v>1353.56</v>
      </c>
      <c r="C7" s="30">
        <v>1353.56</v>
      </c>
      <c r="D7" s="30">
        <f>C7-E7</f>
        <v>1263.76</v>
      </c>
      <c r="E7" s="30">
        <v>89.8</v>
      </c>
      <c r="F7" s="36"/>
      <c r="G7" s="36"/>
      <c r="H7" s="36"/>
      <c r="I7" s="36"/>
      <c r="J7" s="36"/>
      <c r="K7" s="36"/>
    </row>
    <row r="8" spans="1:11">
      <c r="A8" s="20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>
      <c r="A9" s="20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>
      <c r="A10" s="20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>
      <c r="A11" s="20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>
      <c r="A12" s="20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>
      <c r="A13" s="20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>
      <c r="A14" s="20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>
      <c r="A15" s="20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">
      <c r="A16" s="22" t="s">
        <v>92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B34" sqref="B34"/>
    </sheetView>
  </sheetViews>
  <sheetFormatPr defaultColWidth="9" defaultRowHeight="13.5" outlineLevelCol="4"/>
  <cols>
    <col min="1" max="1" width="7.75" customWidth="1"/>
    <col min="2" max="2" width="30" customWidth="1"/>
    <col min="3" max="5" width="12" customWidth="1"/>
  </cols>
  <sheetData>
    <row r="1" ht="20.25" spans="1:5">
      <c r="A1" s="1" t="s">
        <v>142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71</v>
      </c>
      <c r="B3" s="11"/>
      <c r="C3" s="11" t="s">
        <v>137</v>
      </c>
      <c r="D3" s="11"/>
      <c r="E3" s="11"/>
    </row>
    <row r="4" spans="1:5">
      <c r="A4" s="11" t="s">
        <v>143</v>
      </c>
      <c r="B4" s="11" t="s">
        <v>144</v>
      </c>
      <c r="C4" s="11" t="s">
        <v>96</v>
      </c>
      <c r="D4" s="11" t="s">
        <v>73</v>
      </c>
      <c r="E4" s="11" t="s">
        <v>74</v>
      </c>
    </row>
    <row r="5" spans="1:5">
      <c r="A5" s="11" t="s">
        <v>76</v>
      </c>
      <c r="B5" s="11" t="s">
        <v>76</v>
      </c>
      <c r="C5" s="11">
        <v>1</v>
      </c>
      <c r="D5" s="11">
        <v>2</v>
      </c>
      <c r="E5" s="11">
        <v>3</v>
      </c>
    </row>
    <row r="6" ht="20" customHeight="1" spans="1:5">
      <c r="A6" s="7" t="s">
        <v>145</v>
      </c>
      <c r="B6" s="7" t="s">
        <v>77</v>
      </c>
      <c r="C6" s="24">
        <f>D6+E6</f>
        <v>1353.56</v>
      </c>
      <c r="D6" s="24">
        <f>D7+D10+D16+D19</f>
        <v>1263.76</v>
      </c>
      <c r="E6" s="24">
        <f>E7+E10+E16+E19</f>
        <v>89.8</v>
      </c>
    </row>
    <row r="7" ht="22" customHeight="1" spans="1:5">
      <c r="A7" s="7">
        <v>201</v>
      </c>
      <c r="B7" s="33" t="s">
        <v>78</v>
      </c>
      <c r="C7" s="24">
        <f t="shared" ref="C7:C21" si="0">D7+E7</f>
        <v>1068.26</v>
      </c>
      <c r="D7" s="24">
        <f>D8</f>
        <v>978.46</v>
      </c>
      <c r="E7" s="24">
        <f>E8</f>
        <v>89.8</v>
      </c>
    </row>
    <row r="8" ht="22" customHeight="1" spans="1:5">
      <c r="A8" s="7">
        <v>20111</v>
      </c>
      <c r="B8" s="33" t="s">
        <v>79</v>
      </c>
      <c r="C8" s="24">
        <f t="shared" si="0"/>
        <v>1068.26</v>
      </c>
      <c r="D8" s="24">
        <f>D9</f>
        <v>978.46</v>
      </c>
      <c r="E8" s="24">
        <f>E9</f>
        <v>89.8</v>
      </c>
    </row>
    <row r="9" ht="22" customHeight="1" spans="1:5">
      <c r="A9" s="31">
        <v>2011101</v>
      </c>
      <c r="B9" s="34" t="s">
        <v>80</v>
      </c>
      <c r="C9" s="24">
        <f t="shared" si="0"/>
        <v>1068.26</v>
      </c>
      <c r="D9" s="30">
        <f>286.58+313.93+23.88+48.87+39.6+265.6</f>
        <v>978.46</v>
      </c>
      <c r="E9" s="30">
        <v>89.8</v>
      </c>
    </row>
    <row r="10" ht="22" customHeight="1" spans="1:5">
      <c r="A10" s="7">
        <v>208</v>
      </c>
      <c r="B10" s="33" t="s">
        <v>81</v>
      </c>
      <c r="C10" s="24">
        <f t="shared" si="0"/>
        <v>161.36</v>
      </c>
      <c r="D10" s="24">
        <f>D11+D14</f>
        <v>161.36</v>
      </c>
      <c r="E10" s="24"/>
    </row>
    <row r="11" ht="22" customHeight="1" spans="1:5">
      <c r="A11" s="7">
        <v>20805</v>
      </c>
      <c r="B11" s="33" t="s">
        <v>82</v>
      </c>
      <c r="C11" s="24">
        <f t="shared" si="0"/>
        <v>149.85</v>
      </c>
      <c r="D11" s="24">
        <f>D12+D13</f>
        <v>149.85</v>
      </c>
      <c r="E11" s="24"/>
    </row>
    <row r="12" ht="22" customHeight="1" spans="1:5">
      <c r="A12" s="31">
        <v>2080505</v>
      </c>
      <c r="B12" s="34" t="s">
        <v>83</v>
      </c>
      <c r="C12" s="24">
        <f t="shared" si="0"/>
        <v>99.9</v>
      </c>
      <c r="D12" s="30">
        <f>99.9</f>
        <v>99.9</v>
      </c>
      <c r="E12" s="24"/>
    </row>
    <row r="13" ht="22" customHeight="1" spans="1:5">
      <c r="A13" s="31">
        <v>2080506</v>
      </c>
      <c r="B13" s="34" t="s">
        <v>84</v>
      </c>
      <c r="C13" s="24">
        <f t="shared" si="0"/>
        <v>49.95</v>
      </c>
      <c r="D13" s="30">
        <v>49.95</v>
      </c>
      <c r="E13" s="24"/>
    </row>
    <row r="14" ht="22" customHeight="1" spans="1:5">
      <c r="A14" s="7">
        <v>20899</v>
      </c>
      <c r="B14" s="33" t="s">
        <v>85</v>
      </c>
      <c r="C14" s="24">
        <f t="shared" si="0"/>
        <v>11.51</v>
      </c>
      <c r="D14" s="24">
        <f>D15</f>
        <v>11.51</v>
      </c>
      <c r="E14" s="24"/>
    </row>
    <row r="15" ht="22" customHeight="1" spans="1:5">
      <c r="A15" s="31">
        <v>2089999</v>
      </c>
      <c r="B15" s="34" t="s">
        <v>85</v>
      </c>
      <c r="C15" s="24">
        <f t="shared" si="0"/>
        <v>11.51</v>
      </c>
      <c r="D15" s="30">
        <f>2.5+9.01</f>
        <v>11.51</v>
      </c>
      <c r="E15" s="24"/>
    </row>
    <row r="16" ht="22" customHeight="1" spans="1:5">
      <c r="A16" s="7">
        <v>210</v>
      </c>
      <c r="B16" s="33" t="s">
        <v>86</v>
      </c>
      <c r="C16" s="24">
        <f t="shared" si="0"/>
        <v>49.01</v>
      </c>
      <c r="D16" s="24">
        <f>D17</f>
        <v>49.01</v>
      </c>
      <c r="E16" s="24"/>
    </row>
    <row r="17" ht="22" customHeight="1" spans="1:5">
      <c r="A17" s="7">
        <v>21011</v>
      </c>
      <c r="B17" s="33" t="s">
        <v>87</v>
      </c>
      <c r="C17" s="24">
        <f t="shared" si="0"/>
        <v>49.01</v>
      </c>
      <c r="D17" s="24">
        <f>D18</f>
        <v>49.01</v>
      </c>
      <c r="E17" s="30"/>
    </row>
    <row r="18" ht="22" customHeight="1" spans="1:5">
      <c r="A18" s="31">
        <v>2101101</v>
      </c>
      <c r="B18" s="34" t="s">
        <v>88</v>
      </c>
      <c r="C18" s="24">
        <f t="shared" si="0"/>
        <v>49.01</v>
      </c>
      <c r="D18" s="30">
        <f>39.03+9.98</f>
        <v>49.01</v>
      </c>
      <c r="E18" s="30"/>
    </row>
    <row r="19" ht="22" customHeight="1" spans="1:5">
      <c r="A19" s="7">
        <v>221</v>
      </c>
      <c r="B19" s="33" t="s">
        <v>89</v>
      </c>
      <c r="C19" s="24">
        <f t="shared" si="0"/>
        <v>74.93</v>
      </c>
      <c r="D19" s="24">
        <f>D20</f>
        <v>74.93</v>
      </c>
      <c r="E19" s="30"/>
    </row>
    <row r="20" ht="22" customHeight="1" spans="1:5">
      <c r="A20" s="7">
        <v>22102</v>
      </c>
      <c r="B20" s="33" t="s">
        <v>90</v>
      </c>
      <c r="C20" s="24">
        <f t="shared" si="0"/>
        <v>74.93</v>
      </c>
      <c r="D20" s="24">
        <f>D21</f>
        <v>74.93</v>
      </c>
      <c r="E20" s="24"/>
    </row>
    <row r="21" ht="22" customHeight="1" spans="1:5">
      <c r="A21" s="31">
        <v>2210201</v>
      </c>
      <c r="B21" s="34" t="s">
        <v>91</v>
      </c>
      <c r="C21" s="24">
        <f t="shared" si="0"/>
        <v>74.93</v>
      </c>
      <c r="D21" s="30">
        <v>74.93</v>
      </c>
      <c r="E21" s="30"/>
    </row>
    <row r="22" spans="1:1">
      <c r="A22" s="22" t="s">
        <v>92</v>
      </c>
    </row>
    <row r="23" spans="1:1">
      <c r="A23" s="23" t="s">
        <v>133</v>
      </c>
    </row>
    <row r="24" spans="1:1">
      <c r="A24" s="23" t="s">
        <v>133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D18" sqref="D18"/>
    </sheetView>
  </sheetViews>
  <sheetFormatPr defaultColWidth="9" defaultRowHeight="13.5" outlineLevelCol="4"/>
  <cols>
    <col min="1" max="1" width="7.625" customWidth="1"/>
    <col min="2" max="2" width="24.375" customWidth="1"/>
    <col min="3" max="3" width="16" customWidth="1"/>
    <col min="4" max="5" width="20.25" customWidth="1"/>
  </cols>
  <sheetData>
    <row r="1" ht="20.25" spans="1:5">
      <c r="A1" s="1" t="s">
        <v>146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147</v>
      </c>
      <c r="B3" s="11"/>
      <c r="C3" s="11" t="s">
        <v>148</v>
      </c>
      <c r="D3" s="11"/>
      <c r="E3" s="11"/>
    </row>
    <row r="4" spans="1:5">
      <c r="A4" s="11" t="s">
        <v>143</v>
      </c>
      <c r="B4" s="11" t="s">
        <v>144</v>
      </c>
      <c r="C4" s="11" t="s">
        <v>96</v>
      </c>
      <c r="D4" s="11" t="s">
        <v>149</v>
      </c>
      <c r="E4" s="11" t="s">
        <v>150</v>
      </c>
    </row>
    <row r="5" spans="1:5">
      <c r="A5" s="11" t="s">
        <v>76</v>
      </c>
      <c r="B5" s="11" t="s">
        <v>76</v>
      </c>
      <c r="C5" s="11">
        <v>1</v>
      </c>
      <c r="D5" s="11">
        <v>2</v>
      </c>
      <c r="E5" s="11">
        <v>3</v>
      </c>
    </row>
    <row r="6" spans="1:5">
      <c r="A6" s="17" t="s">
        <v>145</v>
      </c>
      <c r="B6" s="17" t="s">
        <v>77</v>
      </c>
      <c r="C6" s="24">
        <f>D6+E6</f>
        <v>1263.76</v>
      </c>
      <c r="D6" s="24">
        <f>D7+D17</f>
        <v>998.16</v>
      </c>
      <c r="E6" s="24">
        <f>E7+E17</f>
        <v>265.6</v>
      </c>
    </row>
    <row r="7" spans="1:5">
      <c r="A7" s="25" t="s">
        <v>151</v>
      </c>
      <c r="B7" s="25" t="s">
        <v>152</v>
      </c>
      <c r="C7" s="24">
        <f t="shared" ref="C7:C37" si="0">D7+E7</f>
        <v>998.16</v>
      </c>
      <c r="D7" s="24">
        <f>SUM(D8:D16)</f>
        <v>998.16</v>
      </c>
      <c r="E7" s="24"/>
    </row>
    <row r="8" spans="1:5">
      <c r="A8" s="26" t="s">
        <v>153</v>
      </c>
      <c r="B8" s="27" t="s">
        <v>154</v>
      </c>
      <c r="C8" s="24">
        <f t="shared" si="0"/>
        <v>286.58</v>
      </c>
      <c r="D8" s="28">
        <v>286.58</v>
      </c>
      <c r="E8" s="24"/>
    </row>
    <row r="9" spans="1:5">
      <c r="A9" s="26" t="s">
        <v>155</v>
      </c>
      <c r="B9" s="27" t="s">
        <v>156</v>
      </c>
      <c r="C9" s="24">
        <f t="shared" si="0"/>
        <v>362.8</v>
      </c>
      <c r="D9" s="28">
        <f>313.93+48.87</f>
        <v>362.8</v>
      </c>
      <c r="E9" s="24"/>
    </row>
    <row r="10" spans="1:5">
      <c r="A10" s="26" t="s">
        <v>157</v>
      </c>
      <c r="B10" s="27" t="s">
        <v>158</v>
      </c>
      <c r="C10" s="24">
        <f t="shared" si="0"/>
        <v>63.48</v>
      </c>
      <c r="D10" s="28">
        <f>23.88+39.6</f>
        <v>63.48</v>
      </c>
      <c r="E10" s="24"/>
    </row>
    <row r="11" spans="1:5">
      <c r="A11" s="29" t="s">
        <v>159</v>
      </c>
      <c r="B11" s="29" t="s">
        <v>160</v>
      </c>
      <c r="C11" s="24">
        <f t="shared" si="0"/>
        <v>99.9</v>
      </c>
      <c r="D11" s="30">
        <v>99.9</v>
      </c>
      <c r="E11" s="24"/>
    </row>
    <row r="12" spans="1:5">
      <c r="A12" s="29" t="s">
        <v>161</v>
      </c>
      <c r="B12" s="29" t="s">
        <v>162</v>
      </c>
      <c r="C12" s="24">
        <f t="shared" si="0"/>
        <v>49.95</v>
      </c>
      <c r="D12" s="30">
        <v>49.95</v>
      </c>
      <c r="E12" s="24"/>
    </row>
    <row r="13" spans="1:5">
      <c r="A13" s="29" t="s">
        <v>163</v>
      </c>
      <c r="B13" s="29" t="s">
        <v>164</v>
      </c>
      <c r="C13" s="24">
        <f t="shared" si="0"/>
        <v>39.03</v>
      </c>
      <c r="D13" s="30">
        <v>39.03</v>
      </c>
      <c r="E13" s="24"/>
    </row>
    <row r="14" spans="1:5">
      <c r="A14" s="29" t="s">
        <v>165</v>
      </c>
      <c r="B14" s="29" t="s">
        <v>166</v>
      </c>
      <c r="C14" s="24">
        <f t="shared" si="0"/>
        <v>9.98</v>
      </c>
      <c r="D14" s="30">
        <v>9.98</v>
      </c>
      <c r="E14" s="24"/>
    </row>
    <row r="15" spans="1:5">
      <c r="A15" s="29" t="s">
        <v>167</v>
      </c>
      <c r="B15" s="29" t="s">
        <v>168</v>
      </c>
      <c r="C15" s="24">
        <f t="shared" si="0"/>
        <v>11.51</v>
      </c>
      <c r="D15" s="30">
        <v>11.51</v>
      </c>
      <c r="E15" s="24"/>
    </row>
    <row r="16" spans="1:5">
      <c r="A16" s="29" t="s">
        <v>169</v>
      </c>
      <c r="B16" s="29" t="s">
        <v>91</v>
      </c>
      <c r="C16" s="24">
        <f t="shared" si="0"/>
        <v>74.93</v>
      </c>
      <c r="D16" s="30">
        <v>74.93</v>
      </c>
      <c r="E16" s="24"/>
    </row>
    <row r="17" spans="1:5">
      <c r="A17" s="25" t="s">
        <v>170</v>
      </c>
      <c r="B17" s="25" t="s">
        <v>171</v>
      </c>
      <c r="C17" s="24">
        <f t="shared" si="0"/>
        <v>265.6</v>
      </c>
      <c r="D17" s="24"/>
      <c r="E17" s="24">
        <f>SUM(E18:E37)</f>
        <v>265.6</v>
      </c>
    </row>
    <row r="18" spans="1:5">
      <c r="A18" s="31" t="s">
        <v>172</v>
      </c>
      <c r="B18" s="31" t="s">
        <v>173</v>
      </c>
      <c r="C18" s="24">
        <f t="shared" si="0"/>
        <v>28.57</v>
      </c>
      <c r="D18" s="30"/>
      <c r="E18" s="30">
        <f>8.57+20</f>
        <v>28.57</v>
      </c>
    </row>
    <row r="19" spans="1:5">
      <c r="A19" s="31" t="s">
        <v>174</v>
      </c>
      <c r="B19" s="31" t="s">
        <v>175</v>
      </c>
      <c r="C19" s="24">
        <f t="shared" si="0"/>
        <v>30</v>
      </c>
      <c r="D19" s="30"/>
      <c r="E19" s="30">
        <f>10+20</f>
        <v>30</v>
      </c>
    </row>
    <row r="20" spans="1:5">
      <c r="A20" s="31" t="s">
        <v>176</v>
      </c>
      <c r="B20" s="31" t="s">
        <v>177</v>
      </c>
      <c r="C20" s="24">
        <f t="shared" si="0"/>
        <v>1</v>
      </c>
      <c r="D20" s="30"/>
      <c r="E20" s="30">
        <v>1</v>
      </c>
    </row>
    <row r="21" spans="1:5">
      <c r="A21" s="31" t="s">
        <v>178</v>
      </c>
      <c r="B21" s="31" t="s">
        <v>179</v>
      </c>
      <c r="C21" s="24">
        <f t="shared" si="0"/>
        <v>4</v>
      </c>
      <c r="D21" s="30"/>
      <c r="E21" s="30">
        <f>2+2</f>
        <v>4</v>
      </c>
    </row>
    <row r="22" spans="1:5">
      <c r="A22" s="31" t="s">
        <v>180</v>
      </c>
      <c r="B22" s="31" t="s">
        <v>181</v>
      </c>
      <c r="C22" s="24">
        <f t="shared" si="0"/>
        <v>10</v>
      </c>
      <c r="D22" s="30"/>
      <c r="E22" s="30">
        <f>7+3</f>
        <v>10</v>
      </c>
    </row>
    <row r="23" spans="1:5">
      <c r="A23" s="31" t="s">
        <v>182</v>
      </c>
      <c r="B23" s="31" t="s">
        <v>183</v>
      </c>
      <c r="C23" s="24">
        <f t="shared" si="0"/>
        <v>20.24</v>
      </c>
      <c r="D23" s="30"/>
      <c r="E23" s="30">
        <v>20.24</v>
      </c>
    </row>
    <row r="24" spans="1:5">
      <c r="A24" s="31" t="s">
        <v>184</v>
      </c>
      <c r="B24" s="31" t="s">
        <v>185</v>
      </c>
      <c r="C24" s="24">
        <f t="shared" si="0"/>
        <v>30</v>
      </c>
      <c r="D24" s="30"/>
      <c r="E24" s="30">
        <v>30</v>
      </c>
    </row>
    <row r="25" spans="1:5">
      <c r="A25" s="31" t="s">
        <v>186</v>
      </c>
      <c r="B25" s="31" t="s">
        <v>187</v>
      </c>
      <c r="C25" s="24">
        <f t="shared" si="0"/>
        <v>3</v>
      </c>
      <c r="D25" s="30"/>
      <c r="E25" s="30">
        <v>3</v>
      </c>
    </row>
    <row r="26" spans="1:5">
      <c r="A26" s="31" t="s">
        <v>188</v>
      </c>
      <c r="B26" s="31" t="s">
        <v>189</v>
      </c>
      <c r="C26" s="24">
        <f t="shared" si="0"/>
        <v>10</v>
      </c>
      <c r="D26" s="30"/>
      <c r="E26" s="30">
        <v>10</v>
      </c>
    </row>
    <row r="27" spans="1:5">
      <c r="A27" s="31" t="s">
        <v>190</v>
      </c>
      <c r="B27" s="31" t="s">
        <v>191</v>
      </c>
      <c r="C27" s="24">
        <f t="shared" si="0"/>
        <v>1</v>
      </c>
      <c r="D27" s="30"/>
      <c r="E27" s="30">
        <v>1</v>
      </c>
    </row>
    <row r="28" spans="1:5">
      <c r="A28" s="31" t="s">
        <v>192</v>
      </c>
      <c r="B28" s="31" t="s">
        <v>193</v>
      </c>
      <c r="C28" s="24">
        <f t="shared" si="0"/>
        <v>1</v>
      </c>
      <c r="D28" s="30"/>
      <c r="E28" s="30">
        <v>1</v>
      </c>
    </row>
    <row r="29" spans="1:5">
      <c r="A29" s="31" t="s">
        <v>194</v>
      </c>
      <c r="B29" s="31" t="s">
        <v>195</v>
      </c>
      <c r="C29" s="24">
        <f t="shared" si="0"/>
        <v>2.34</v>
      </c>
      <c r="D29" s="30"/>
      <c r="E29" s="30">
        <v>2.34</v>
      </c>
    </row>
    <row r="30" spans="1:5">
      <c r="A30" s="31" t="s">
        <v>196</v>
      </c>
      <c r="B30" s="31" t="s">
        <v>197</v>
      </c>
      <c r="C30" s="24">
        <f t="shared" si="0"/>
        <v>10</v>
      </c>
      <c r="D30" s="30"/>
      <c r="E30" s="30">
        <v>10</v>
      </c>
    </row>
    <row r="31" spans="1:5">
      <c r="A31" s="31" t="s">
        <v>198</v>
      </c>
      <c r="B31" s="31" t="s">
        <v>199</v>
      </c>
      <c r="C31" s="24">
        <f t="shared" si="0"/>
        <v>12</v>
      </c>
      <c r="D31" s="30"/>
      <c r="E31" s="30">
        <v>12</v>
      </c>
    </row>
    <row r="32" spans="1:5">
      <c r="A32" s="31" t="s">
        <v>200</v>
      </c>
      <c r="B32" s="31" t="s">
        <v>201</v>
      </c>
      <c r="C32" s="24">
        <f t="shared" si="0"/>
        <v>13.85</v>
      </c>
      <c r="D32" s="30"/>
      <c r="E32" s="30">
        <v>13.85</v>
      </c>
    </row>
    <row r="33" spans="1:5">
      <c r="A33" s="32" t="s">
        <v>202</v>
      </c>
      <c r="B33" s="32" t="s">
        <v>203</v>
      </c>
      <c r="C33" s="24">
        <f t="shared" si="0"/>
        <v>10.44</v>
      </c>
      <c r="D33" s="30"/>
      <c r="E33" s="30">
        <v>10.44</v>
      </c>
    </row>
    <row r="34" spans="1:5">
      <c r="A34" s="32" t="s">
        <v>204</v>
      </c>
      <c r="B34" s="32" t="s">
        <v>205</v>
      </c>
      <c r="C34" s="24">
        <f t="shared" si="0"/>
        <v>46.8</v>
      </c>
      <c r="D34" s="30"/>
      <c r="E34" s="30">
        <v>46.8</v>
      </c>
    </row>
    <row r="35" spans="1:5">
      <c r="A35" s="32" t="s">
        <v>206</v>
      </c>
      <c r="B35" s="32" t="s">
        <v>207</v>
      </c>
      <c r="C35" s="24">
        <f t="shared" si="0"/>
        <v>7.21</v>
      </c>
      <c r="D35" s="30"/>
      <c r="E35" s="30">
        <v>7.21</v>
      </c>
    </row>
    <row r="36" spans="1:5">
      <c r="A36" s="32" t="s">
        <v>208</v>
      </c>
      <c r="B36" s="32" t="s">
        <v>209</v>
      </c>
      <c r="C36" s="24">
        <f t="shared" si="0"/>
        <v>15.01</v>
      </c>
      <c r="D36" s="30"/>
      <c r="E36" s="30">
        <v>15.01</v>
      </c>
    </row>
    <row r="37" spans="1:5">
      <c r="A37" s="29">
        <v>30299</v>
      </c>
      <c r="B37" s="29" t="s">
        <v>210</v>
      </c>
      <c r="C37" s="24">
        <f t="shared" si="0"/>
        <v>9.14</v>
      </c>
      <c r="D37" s="30"/>
      <c r="E37" s="30">
        <f>8.14+1</f>
        <v>9.14</v>
      </c>
    </row>
    <row r="38" spans="1:1">
      <c r="A38" s="22" t="s">
        <v>92</v>
      </c>
    </row>
    <row r="39" spans="1:1">
      <c r="A39" s="23" t="s">
        <v>133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9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D8" sqref="D8:F8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1" t="s">
        <v>211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1</v>
      </c>
    </row>
    <row r="3" ht="15" customHeight="1" spans="1:8">
      <c r="A3" s="11" t="s">
        <v>135</v>
      </c>
      <c r="B3" s="6" t="s">
        <v>212</v>
      </c>
      <c r="C3" s="6"/>
      <c r="D3" s="6"/>
      <c r="E3" s="6"/>
      <c r="F3" s="6"/>
      <c r="G3" s="6" t="s">
        <v>213</v>
      </c>
      <c r="H3" s="6" t="s">
        <v>214</v>
      </c>
    </row>
    <row r="4" ht="15" customHeight="1" spans="1:8">
      <c r="A4" s="11"/>
      <c r="B4" s="6" t="s">
        <v>96</v>
      </c>
      <c r="C4" s="6" t="s">
        <v>215</v>
      </c>
      <c r="D4" s="6" t="s">
        <v>216</v>
      </c>
      <c r="E4" s="6" t="s">
        <v>217</v>
      </c>
      <c r="F4" s="6"/>
      <c r="G4" s="6"/>
      <c r="H4" s="6"/>
    </row>
    <row r="5" spans="1:8">
      <c r="A5" s="11"/>
      <c r="B5" s="6"/>
      <c r="C5" s="6"/>
      <c r="D5" s="6"/>
      <c r="E5" s="6" t="s">
        <v>218</v>
      </c>
      <c r="F5" s="6" t="s">
        <v>219</v>
      </c>
      <c r="G5" s="6"/>
      <c r="H5" s="6"/>
    </row>
    <row r="6" spans="1:8">
      <c r="A6" s="6" t="s">
        <v>76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7" t="s">
        <v>77</v>
      </c>
      <c r="B7" s="18">
        <f>D7+F7</f>
        <v>16.19</v>
      </c>
      <c r="C7" s="18"/>
      <c r="D7" s="18">
        <v>2.34</v>
      </c>
      <c r="E7" s="18"/>
      <c r="F7" s="18">
        <v>13.85</v>
      </c>
      <c r="G7" s="18">
        <v>3</v>
      </c>
      <c r="H7" s="18">
        <v>10</v>
      </c>
    </row>
    <row r="8" ht="32" customHeight="1" spans="1:8">
      <c r="A8" s="19" t="s">
        <v>141</v>
      </c>
      <c r="B8" s="18">
        <f>D8+F8</f>
        <v>16.19</v>
      </c>
      <c r="C8" s="19"/>
      <c r="D8" s="19">
        <v>2.34</v>
      </c>
      <c r="E8" s="19"/>
      <c r="F8" s="19">
        <v>13.85</v>
      </c>
      <c r="G8" s="19">
        <v>3</v>
      </c>
      <c r="H8" s="19">
        <v>10</v>
      </c>
    </row>
    <row r="9" spans="1:8">
      <c r="A9" s="20"/>
      <c r="B9" s="21"/>
      <c r="C9" s="21"/>
      <c r="D9" s="21"/>
      <c r="E9" s="21"/>
      <c r="F9" s="21"/>
      <c r="G9" s="21"/>
      <c r="H9" s="21"/>
    </row>
    <row r="10" spans="1:8">
      <c r="A10" s="20"/>
      <c r="B10" s="21"/>
      <c r="C10" s="21"/>
      <c r="D10" s="21"/>
      <c r="E10" s="21"/>
      <c r="F10" s="21"/>
      <c r="G10" s="21"/>
      <c r="H10" s="21"/>
    </row>
    <row r="11" spans="1:8">
      <c r="A11" s="20"/>
      <c r="B11" s="21"/>
      <c r="C11" s="21"/>
      <c r="D11" s="21"/>
      <c r="E11" s="21"/>
      <c r="F11" s="21"/>
      <c r="G11" s="21"/>
      <c r="H11" s="21"/>
    </row>
    <row r="12" spans="1:8">
      <c r="A12" s="20"/>
      <c r="B12" s="21"/>
      <c r="C12" s="21"/>
      <c r="D12" s="21"/>
      <c r="E12" s="21"/>
      <c r="F12" s="21"/>
      <c r="G12" s="21"/>
      <c r="H12" s="21"/>
    </row>
    <row r="13" spans="1:8">
      <c r="A13" s="20"/>
      <c r="B13" s="21"/>
      <c r="C13" s="21"/>
      <c r="D13" s="21"/>
      <c r="E13" s="21"/>
      <c r="F13" s="21"/>
      <c r="G13" s="21"/>
      <c r="H13" s="21"/>
    </row>
    <row r="14" spans="1:8">
      <c r="A14" s="20"/>
      <c r="B14" s="21"/>
      <c r="C14" s="21"/>
      <c r="D14" s="21"/>
      <c r="E14" s="21"/>
      <c r="F14" s="21"/>
      <c r="G14" s="21"/>
      <c r="H14" s="21"/>
    </row>
    <row r="15" spans="1:1">
      <c r="A15" s="22" t="s">
        <v>92</v>
      </c>
    </row>
    <row r="16" spans="1:1">
      <c r="A16" s="23" t="s">
        <v>133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D6" sqref="D6:D20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1" t="s">
        <v>220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1" t="s">
        <v>221</v>
      </c>
      <c r="B3" s="11" t="s">
        <v>4</v>
      </c>
      <c r="C3" s="11" t="s">
        <v>96</v>
      </c>
      <c r="D3" s="11" t="s">
        <v>73</v>
      </c>
      <c r="E3" s="11" t="s">
        <v>74</v>
      </c>
    </row>
    <row r="4" spans="1:5">
      <c r="A4" s="11" t="s">
        <v>76</v>
      </c>
      <c r="B4" s="11" t="s">
        <v>76</v>
      </c>
      <c r="C4" s="11">
        <v>1</v>
      </c>
      <c r="D4" s="11">
        <v>2</v>
      </c>
      <c r="E4" s="11">
        <v>3</v>
      </c>
    </row>
    <row r="5" spans="1:5">
      <c r="A5" s="12"/>
      <c r="B5" s="13" t="s">
        <v>136</v>
      </c>
      <c r="C5" s="12">
        <f>SUM(C6:C20)</f>
        <v>197.25</v>
      </c>
      <c r="D5" s="12">
        <f>SUM(D6:D20)</f>
        <v>197.25</v>
      </c>
      <c r="E5" s="14"/>
    </row>
    <row r="6" spans="1:5">
      <c r="A6" s="15">
        <v>1</v>
      </c>
      <c r="B6" s="9" t="s">
        <v>222</v>
      </c>
      <c r="C6" s="12">
        <f>D6</f>
        <v>28.57</v>
      </c>
      <c r="D6" s="15">
        <v>28.57</v>
      </c>
      <c r="E6" s="16"/>
    </row>
    <row r="7" spans="1:5">
      <c r="A7" s="15">
        <v>2</v>
      </c>
      <c r="B7" s="9" t="s">
        <v>223</v>
      </c>
      <c r="C7" s="12">
        <f t="shared" ref="C7:C20" si="0">D7</f>
        <v>30</v>
      </c>
      <c r="D7" s="15">
        <v>30</v>
      </c>
      <c r="E7" s="16"/>
    </row>
    <row r="8" spans="1:5">
      <c r="A8" s="15">
        <v>3</v>
      </c>
      <c r="B8" s="9" t="s">
        <v>224</v>
      </c>
      <c r="C8" s="12">
        <f t="shared" si="0"/>
        <v>1</v>
      </c>
      <c r="D8" s="15">
        <v>1</v>
      </c>
      <c r="E8" s="16"/>
    </row>
    <row r="9" spans="1:5">
      <c r="A9" s="15">
        <v>4</v>
      </c>
      <c r="B9" s="9" t="s">
        <v>225</v>
      </c>
      <c r="C9" s="12">
        <f t="shared" si="0"/>
        <v>4</v>
      </c>
      <c r="D9" s="15">
        <v>4</v>
      </c>
      <c r="E9" s="16"/>
    </row>
    <row r="10" spans="1:5">
      <c r="A10" s="15">
        <v>5</v>
      </c>
      <c r="B10" s="9" t="s">
        <v>226</v>
      </c>
      <c r="C10" s="12">
        <f t="shared" si="0"/>
        <v>10</v>
      </c>
      <c r="D10" s="15">
        <v>10</v>
      </c>
      <c r="E10" s="16"/>
    </row>
    <row r="11" spans="1:5">
      <c r="A11" s="15">
        <v>6</v>
      </c>
      <c r="B11" s="9" t="s">
        <v>227</v>
      </c>
      <c r="C11" s="12">
        <f t="shared" si="0"/>
        <v>10.44</v>
      </c>
      <c r="D11" s="15">
        <v>10.44</v>
      </c>
      <c r="E11" s="16"/>
    </row>
    <row r="12" spans="1:5">
      <c r="A12" s="15">
        <v>7</v>
      </c>
      <c r="B12" s="9" t="s">
        <v>228</v>
      </c>
      <c r="C12" s="12">
        <f t="shared" si="0"/>
        <v>20.24</v>
      </c>
      <c r="D12" s="15">
        <v>20.24</v>
      </c>
      <c r="E12" s="16"/>
    </row>
    <row r="13" spans="1:5">
      <c r="A13" s="15">
        <v>8</v>
      </c>
      <c r="B13" s="9" t="s">
        <v>229</v>
      </c>
      <c r="C13" s="12">
        <f t="shared" si="0"/>
        <v>30</v>
      </c>
      <c r="D13" s="15">
        <v>30</v>
      </c>
      <c r="E13" s="16"/>
    </row>
    <row r="14" spans="1:5">
      <c r="A14" s="15">
        <v>9</v>
      </c>
      <c r="B14" s="9" t="s">
        <v>230</v>
      </c>
      <c r="C14" s="12">
        <f t="shared" si="0"/>
        <v>10</v>
      </c>
      <c r="D14" s="15">
        <v>10</v>
      </c>
      <c r="E14" s="16"/>
    </row>
    <row r="15" spans="1:5">
      <c r="A15" s="15">
        <v>10</v>
      </c>
      <c r="B15" s="9" t="s">
        <v>231</v>
      </c>
      <c r="C15" s="12">
        <f t="shared" si="0"/>
        <v>3</v>
      </c>
      <c r="D15" s="15">
        <v>3</v>
      </c>
      <c r="E15" s="16"/>
    </row>
    <row r="16" spans="1:5">
      <c r="A16" s="15">
        <v>11</v>
      </c>
      <c r="B16" s="9" t="s">
        <v>232</v>
      </c>
      <c r="C16" s="12">
        <f t="shared" si="0"/>
        <v>0</v>
      </c>
      <c r="D16" s="15"/>
      <c r="E16" s="16"/>
    </row>
    <row r="17" spans="1:5">
      <c r="A17" s="15">
        <v>12</v>
      </c>
      <c r="B17" s="9" t="s">
        <v>233</v>
      </c>
      <c r="C17" s="12">
        <f t="shared" si="0"/>
        <v>15.01</v>
      </c>
      <c r="D17" s="15">
        <v>15.01</v>
      </c>
      <c r="E17" s="16"/>
    </row>
    <row r="18" spans="1:5">
      <c r="A18" s="15">
        <v>13</v>
      </c>
      <c r="B18" s="9" t="s">
        <v>234</v>
      </c>
      <c r="C18" s="12">
        <f t="shared" si="0"/>
        <v>13.85</v>
      </c>
      <c r="D18" s="15">
        <v>13.85</v>
      </c>
      <c r="E18" s="16"/>
    </row>
    <row r="19" spans="1:5">
      <c r="A19" s="15">
        <v>14</v>
      </c>
      <c r="B19" s="9" t="s">
        <v>235</v>
      </c>
      <c r="C19" s="12">
        <f t="shared" si="0"/>
        <v>9.14</v>
      </c>
      <c r="D19" s="15">
        <v>9.14</v>
      </c>
      <c r="E19" s="16"/>
    </row>
    <row r="20" spans="1:5">
      <c r="A20" s="15">
        <v>15</v>
      </c>
      <c r="B20" s="9" t="s">
        <v>236</v>
      </c>
      <c r="C20" s="12">
        <f t="shared" si="0"/>
        <v>12</v>
      </c>
      <c r="D20" s="15">
        <v>12</v>
      </c>
      <c r="E20" s="16"/>
    </row>
    <row r="21" spans="1:1">
      <c r="A21" s="10" t="s">
        <v>52</v>
      </c>
    </row>
  </sheetData>
  <mergeCells count="1">
    <mergeCell ref="A1:E1"/>
  </mergeCells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我是大石头</cp:lastModifiedBy>
  <dcterms:created xsi:type="dcterms:W3CDTF">2023-04-12T15:17:00Z</dcterms:created>
  <cp:lastPrinted>2024-02-01T09:31:00Z</cp:lastPrinted>
  <dcterms:modified xsi:type="dcterms:W3CDTF">2025-02-11T10:10:32Z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2052-12.1.0.16250</vt:lpwstr>
  </property>
</Properties>
</file>