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sz val="9"/>
            <rFont val="宋体"/>
            <charset val="134"/>
          </rPr>
          <t>基本工资</t>
        </r>
      </text>
    </comment>
    <comment ref="D8" authorId="0">
      <text>
        <r>
          <rPr>
            <sz val="9"/>
            <rFont val="宋体"/>
            <charset val="134"/>
          </rPr>
          <t>津贴补贴、职工取暖费</t>
        </r>
      </text>
    </commen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2" authorId="0">
      <text>
        <r>
          <rPr>
            <sz val="9"/>
            <rFont val="宋体"/>
            <charset val="134"/>
          </rPr>
          <t>基本医疗、补充医疗</t>
        </r>
      </text>
    </comment>
    <comment ref="D13" authorId="0">
      <text>
        <r>
          <rPr>
            <sz val="9"/>
            <rFont val="宋体"/>
            <charset val="134"/>
          </rPr>
          <t>工伤、失业保险，残疾人就业保障金</t>
        </r>
      </text>
    </comment>
    <comment ref="E18" authorId="0">
      <text>
        <r>
          <rPr>
            <sz val="9"/>
            <rFont val="宋体"/>
            <charset val="134"/>
          </rPr>
          <t>职工体检费</t>
        </r>
      </text>
    </comment>
  </commentList>
</comments>
</file>

<file path=xl/sharedStrings.xml><?xml version="1.0" encoding="utf-8"?>
<sst xmlns="http://schemas.openxmlformats.org/spreadsheetml/2006/main" count="403" uniqueCount="314">
  <si>
    <t>表一、华池县乔川乡卫生院收支总体情况表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</si>
  <si>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</si>
  <si>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</si>
  <si>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</si>
  <si>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</si>
  <si>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</si>
  <si>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</si>
  <si>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</si>
  <si>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</si>
  <si>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</si>
  <si>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</si>
  <si>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</si>
  <si>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</si>
  <si>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</si>
  <si>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</si>
  <si>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</si>
  <si>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</si>
  <si>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</si>
  <si>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</si>
  <si>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</si>
  <si>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</si>
  <si>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</si>
  <si>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</si>
  <si>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</si>
  <si>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</si>
  <si>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</si>
  <si>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</si>
  <si>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</si>
  <si>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</si>
  <si>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</si>
  <si>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</si>
  <si>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</si>
  <si>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</si>
  <si>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</si>
  <si>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</si>
  <si>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</si>
  <si>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</si>
  <si>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</si>
  <si>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</si>
  <si>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</si>
  <si>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</si>
  <si>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</si>
  <si>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</si>
  <si>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</si>
  <si>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</si>
  <si>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</si>
  <si>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</si>
  <si>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</si>
  <si>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</si>
  <si>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</si>
  <si>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</si>
  <si>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</si>
  <si>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</si>
  <si>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表二、华池县乔川乡卫生院收入总体情况表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</si>
  <si>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</si>
  <si>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</si>
  <si>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</si>
  <si>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</si>
  <si>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</si>
  <si>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</si>
  <si>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</si>
  <si>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</si>
  <si>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</si>
  <si>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</si>
  <si>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</si>
  <si>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</si>
  <si>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</si>
  <si>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</si>
  <si>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</si>
  <si>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表三、华池县乔川乡卫生院支出总体情况表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</si>
  <si>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</si>
  <si>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</si>
  <si>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</si>
  <si>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</si>
  <si>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</si>
  <si>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</si>
  <si>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</si>
  <si>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</si>
  <si>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</si>
  <si>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</si>
  <si>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</si>
  <si>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</si>
  <si>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</si>
  <si>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</si>
  <si>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</si>
  <si>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</si>
  <si>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</si>
  <si>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</si>
  <si>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</si>
  <si>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</si>
  <si>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</si>
  <si>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</si>
  <si>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</si>
  <si>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</si>
  <si>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</si>
  <si>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</si>
  <si>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</si>
  <si>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</si>
  <si>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</si>
  <si>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</si>
  <si>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</si>
  <si>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</si>
  <si>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</si>
  <si>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</si>
  <si>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</si>
  <si>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</si>
  <si>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</si>
  <si>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</si>
  <si>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</si>
  <si>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</si>
  <si>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</si>
  <si>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</si>
  <si>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</si>
  <si>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</si>
  <si>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</si>
  <si>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</si>
  <si>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</si>
  <si>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</si>
  <si>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</si>
  <si>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</si>
  <si>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</si>
  <si>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</si>
  <si>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</si>
  <si>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</si>
  <si>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</si>
  <si>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</si>
  <si>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</si>
  <si>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</si>
  <si>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</si>
  <si>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</si>
  <si>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</si>
  <si>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</si>
  <si>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</si>
  <si>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</si>
  <si>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</si>
  <si>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</si>
  <si>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</si>
  <si>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</si>
  <si>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</si>
  <si>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</si>
  <si>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</si>
  <si>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</si>
  <si>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</si>
  <si>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</si>
  <si>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</si>
  <si>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</si>
  <si>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</si>
  <si>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</si>
  <si>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</si>
  <si>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</si>
  <si>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</si>
  <si>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</si>
  <si>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</si>
  <si>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</si>
  <si>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</si>
  <si>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</si>
  <si>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</si>
  <si>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</si>
  <si>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</si>
  <si>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</si>
  <si>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</si>
  <si>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</si>
  <si>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</si>
  <si>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</si>
  <si>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</si>
  <si>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</si>
  <si>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</si>
  <si>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</si>
  <si>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</si>
  <si>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</si>
  <si>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</si>
  <si>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</si>
  <si>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</si>
  <si>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</si>
  <si>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</si>
  <si>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</si>
  <si>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</si>
  <si>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</si>
  <si>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</si>
  <si>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</si>
  <si>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</si>
  <si>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</si>
  <si>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</si>
  <si>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</si>
  <si>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</si>
  <si>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</si>
  <si>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</si>
  <si>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</si>
  <si>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</si>
  <si>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</si>
  <si>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</si>
  <si>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</si>
  <si>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</si>
  <si>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</si>
  <si>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</si>
  <si>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</si>
  <si>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</si>
  <si>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</si>
  <si>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</si>
  <si>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</si>
  <si>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</si>
  <si>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</si>
  <si>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</si>
  <si>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</si>
  <si>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</si>
  <si>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</si>
  <si>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</si>
  <si>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</si>
  <si>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</si>
  <si>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</si>
  <si>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华池县乔川乡卫生院整体支出绩效目标申报表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</si>
  <si>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</si>
  <si>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</si>
  <si>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华池县乔川乡卫生院</t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</si>
  <si>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</si>
  <si>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</si>
  <si>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</si>
  <si>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</si>
  <si>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</si>
  <si>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</si>
  <si>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</si>
  <si>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</si>
  <si>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</si>
  <si>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</si>
  <si>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</si>
  <si>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</si>
  <si>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</si>
  <si>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</si>
  <si>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</si>
  <si>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</si>
  <si>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</si>
  <si>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</si>
  <si>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</si>
  <si>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</si>
  <si>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</si>
  <si>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</si>
  <si>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</si>
  <si>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</si>
  <si>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</si>
  <si>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</si>
  <si>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</si>
  <si>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</si>
  <si>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</si>
  <si>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</si>
  <si>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</si>
  <si>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</si>
  <si>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</si>
  <si>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</si>
  <si>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</si>
  <si>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</si>
  <si>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</si>
  <si>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</si>
  <si>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</si>
  <si>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</si>
  <si>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</si>
  <si>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</si>
  <si>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9人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</si>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</sst>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4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top"/>
    </xf>
    <xf numFmtId="0" fontId="7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7" xfId="0" applyNumberFormat="1" applyFont="1" applyFill="1" applyBorder="1" applyAlignment="1">
      <alignment horizontal="left" vertical="center" wrapText="1"/>
    </xf>
    <xf numFmtId="0" fontId="16" fillId="2" borderId="17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6" fillId="2" borderId="1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0" fontId="18" fillId="2" borderId="17" xfId="0" applyNumberFormat="1" applyFont="1" applyFill="1" applyBorder="1" applyAlignment="1">
      <alignment horizontal="left" vertical="center" wrapText="1"/>
    </xf>
    <xf numFmtId="0" fontId="19" fillId="2" borderId="17" xfId="0" applyNumberFormat="1" applyFont="1" applyFill="1" applyBorder="1" applyAlignment="1">
      <alignment horizontal="left" vertical="center" wrapText="1"/>
    </xf>
    <xf numFmtId="176" fontId="20" fillId="2" borderId="1" xfId="0" applyNumberFormat="1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indent="2"/>
    </xf>
    <xf numFmtId="0" fontId="0" fillId="2" borderId="0" xfId="0" applyFill="1">
      <alignment vertical="center"/>
    </xf>
    <xf numFmtId="0" fontId="12" fillId="2" borderId="0" xfId="0" applyFont="1" applyFill="1" applyAlignment="1">
      <alignment horizontal="justify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1" fillId="3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176" fontId="1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D12" sqref="D12"/>
    </sheetView>
  </sheetViews>
  <sheetFormatPr defaultColWidth="9" defaultRowHeight="14.2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104" t="s">
        <v>0</v>
      </c>
      <c r="B1" s="104"/>
      <c r="C1" s="104"/>
      <c r="D1" s="104"/>
    </row>
    <row r="2" spans="1:4">
      <c r="A2" s="105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91" t="s">
        <v>6</v>
      </c>
      <c r="B5" s="108">
        <f>D40</f>
        <v>113.3590392</v>
      </c>
      <c r="C5" s="91" t="s">
        <v>7</v>
      </c>
      <c r="D5" s="89"/>
    </row>
    <row r="6" spans="1:4">
      <c r="A6" s="88" t="s">
        <v>8</v>
      </c>
      <c r="B6" s="109"/>
      <c r="C6" s="88" t="s">
        <v>9</v>
      </c>
      <c r="D6" s="89"/>
    </row>
    <row r="7" spans="1:4">
      <c r="A7" s="88" t="s">
        <v>10</v>
      </c>
      <c r="B7" s="109"/>
      <c r="C7" s="88" t="s">
        <v>11</v>
      </c>
      <c r="D7" s="89"/>
    </row>
    <row r="8" spans="1:4">
      <c r="A8" s="88" t="s">
        <v>12</v>
      </c>
      <c r="B8" s="109"/>
      <c r="C8" s="88" t="s">
        <v>13</v>
      </c>
      <c r="D8" s="89"/>
    </row>
    <row r="9" spans="1:4">
      <c r="A9" s="88" t="s">
        <v>14</v>
      </c>
      <c r="B9" s="109"/>
      <c r="C9" s="88" t="s">
        <v>15</v>
      </c>
      <c r="D9" s="89"/>
    </row>
    <row r="10" spans="1:4">
      <c r="A10" s="88" t="s">
        <v>16</v>
      </c>
      <c r="B10" s="109"/>
      <c r="C10" s="88" t="s">
        <v>17</v>
      </c>
      <c r="D10" s="89"/>
    </row>
    <row r="11" spans="1:4">
      <c r="A11" s="88" t="s">
        <v>18</v>
      </c>
      <c r="B11" s="109"/>
      <c r="C11" s="88" t="s">
        <v>19</v>
      </c>
      <c r="D11" s="89"/>
    </row>
    <row r="12" spans="1:4">
      <c r="A12" s="88" t="s">
        <v>20</v>
      </c>
      <c r="B12" s="109"/>
      <c r="C12" s="91" t="s">
        <v>21</v>
      </c>
      <c r="D12" s="110">
        <f>表三!B5</f>
        <v>17.9748504</v>
      </c>
    </row>
    <row r="13" spans="1:4">
      <c r="A13" s="88" t="s">
        <v>22</v>
      </c>
      <c r="B13" s="109"/>
      <c r="C13" s="91" t="s">
        <v>23</v>
      </c>
      <c r="D13" s="110"/>
    </row>
    <row r="14" spans="1:4">
      <c r="A14" s="88"/>
      <c r="B14" s="111"/>
      <c r="C14" s="91" t="s">
        <v>24</v>
      </c>
      <c r="D14" s="110">
        <f>表三!B11</f>
        <v>87.4915248</v>
      </c>
    </row>
    <row r="15" spans="1:4">
      <c r="A15" s="88"/>
      <c r="B15" s="111"/>
      <c r="C15" s="91" t="s">
        <v>25</v>
      </c>
      <c r="D15" s="110"/>
    </row>
    <row r="16" spans="1:4">
      <c r="A16" s="88"/>
      <c r="B16" s="111"/>
      <c r="C16" s="91" t="s">
        <v>26</v>
      </c>
      <c r="D16" s="110"/>
    </row>
    <row r="17" spans="1:4">
      <c r="A17" s="88"/>
      <c r="B17" s="111"/>
      <c r="C17" s="91" t="s">
        <v>27</v>
      </c>
      <c r="D17" s="110"/>
    </row>
    <row r="18" spans="1:4">
      <c r="A18" s="88"/>
      <c r="B18" s="111"/>
      <c r="C18" s="91" t="s">
        <v>28</v>
      </c>
      <c r="D18" s="110"/>
    </row>
    <row r="19" spans="1:4">
      <c r="A19" s="88"/>
      <c r="B19" s="111"/>
      <c r="C19" s="91" t="s">
        <v>29</v>
      </c>
      <c r="D19" s="110"/>
    </row>
    <row r="20" spans="1:4">
      <c r="A20" s="88"/>
      <c r="B20" s="111"/>
      <c r="C20" s="91" t="s">
        <v>30</v>
      </c>
      <c r="D20" s="110"/>
    </row>
    <row r="21" spans="1:4">
      <c r="A21" s="88"/>
      <c r="B21" s="111"/>
      <c r="C21" s="91" t="s">
        <v>31</v>
      </c>
      <c r="D21" s="110"/>
    </row>
    <row r="22" spans="1:4">
      <c r="A22" s="88"/>
      <c r="B22" s="111"/>
      <c r="C22" s="91" t="s">
        <v>32</v>
      </c>
      <c r="D22" s="110"/>
    </row>
    <row r="23" spans="1:4">
      <c r="A23" s="88"/>
      <c r="B23" s="111"/>
      <c r="C23" s="91" t="s">
        <v>33</v>
      </c>
      <c r="D23" s="110"/>
    </row>
    <row r="24" spans="1:4">
      <c r="A24" s="88"/>
      <c r="B24" s="111"/>
      <c r="C24" s="91" t="s">
        <v>34</v>
      </c>
      <c r="D24" s="110">
        <f>表三!B16</f>
        <v>7.892664</v>
      </c>
    </row>
    <row r="25" spans="1:4">
      <c r="A25" s="88"/>
      <c r="B25" s="111"/>
      <c r="C25" s="88" t="s">
        <v>35</v>
      </c>
      <c r="D25" s="110"/>
    </row>
    <row r="26" spans="1:4">
      <c r="A26" s="88"/>
      <c r="B26" s="111"/>
      <c r="C26" s="88" t="s">
        <v>36</v>
      </c>
      <c r="D26" s="89"/>
    </row>
    <row r="27" spans="1:4">
      <c r="A27" s="88"/>
      <c r="B27" s="111"/>
      <c r="C27" s="88" t="s">
        <v>37</v>
      </c>
      <c r="D27" s="89"/>
    </row>
    <row r="28" spans="1:4">
      <c r="A28" s="88"/>
      <c r="B28" s="111"/>
      <c r="C28" s="88" t="s">
        <v>38</v>
      </c>
      <c r="D28" s="89"/>
    </row>
    <row r="29" spans="1:4">
      <c r="A29" s="88"/>
      <c r="B29" s="111"/>
      <c r="C29" s="88" t="s">
        <v>39</v>
      </c>
      <c r="D29" s="89"/>
    </row>
    <row r="30" spans="1:4">
      <c r="A30" s="88"/>
      <c r="B30" s="111"/>
      <c r="C30" s="88" t="s">
        <v>40</v>
      </c>
      <c r="D30" s="89"/>
    </row>
    <row r="31" spans="1:4">
      <c r="A31" s="88"/>
      <c r="B31" s="111"/>
      <c r="C31" s="88" t="s">
        <v>41</v>
      </c>
      <c r="D31" s="89"/>
    </row>
    <row r="32" spans="1:4">
      <c r="A32" s="88"/>
      <c r="B32" s="111"/>
      <c r="C32" s="88" t="s">
        <v>42</v>
      </c>
      <c r="D32" s="89"/>
    </row>
    <row r="33" spans="1:4">
      <c r="A33" s="88"/>
      <c r="B33" s="111"/>
      <c r="C33" s="88" t="s">
        <v>43</v>
      </c>
      <c r="D33" s="89"/>
    </row>
    <row r="34" spans="1:4">
      <c r="A34" s="88"/>
      <c r="B34" s="111"/>
      <c r="C34" s="88" t="s">
        <v>44</v>
      </c>
      <c r="D34" s="89"/>
    </row>
    <row r="35" spans="1:4">
      <c r="A35" s="88"/>
      <c r="B35" s="111"/>
      <c r="C35" s="88"/>
      <c r="D35" s="112"/>
    </row>
    <row r="36" spans="1:4">
      <c r="A36" s="49" t="s">
        <v>45</v>
      </c>
      <c r="B36" s="107">
        <f>SUM(B37:B38)</f>
        <v>0</v>
      </c>
      <c r="C36" s="49" t="s">
        <v>46</v>
      </c>
      <c r="D36" s="89">
        <f>D37</f>
        <v>0</v>
      </c>
    </row>
    <row r="37" spans="1:4">
      <c r="A37" s="88" t="s">
        <v>47</v>
      </c>
      <c r="B37" s="113"/>
      <c r="C37" s="88" t="s">
        <v>48</v>
      </c>
      <c r="D37" s="113"/>
    </row>
    <row r="38" spans="1:4">
      <c r="A38" s="88" t="s">
        <v>49</v>
      </c>
      <c r="B38" s="113"/>
      <c r="C38" s="88"/>
      <c r="D38" s="111"/>
    </row>
    <row r="39" spans="1:4">
      <c r="A39" s="114"/>
      <c r="B39" s="115"/>
      <c r="C39" s="114"/>
      <c r="D39" s="111"/>
    </row>
    <row r="40" spans="1:4">
      <c r="A40" s="49" t="s">
        <v>50</v>
      </c>
      <c r="B40" s="107">
        <f>SUM(B5:B13)+B36</f>
        <v>113.3590392</v>
      </c>
      <c r="C40" s="49" t="s">
        <v>51</v>
      </c>
      <c r="D40" s="95">
        <f>SUM(D5:D34)+D36</f>
        <v>113.3590392</v>
      </c>
    </row>
    <row r="41" spans="1:1">
      <c r="A41" s="62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4.25" outlineLevelCol="1"/>
  <cols>
    <col min="1" max="1" width="77.25" customWidth="1"/>
    <col min="2" max="2" width="28.75" customWidth="1"/>
  </cols>
  <sheetData>
    <row r="1" ht="20.25" spans="1:2">
      <c r="A1" s="40" t="s">
        <v>202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50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1">
      <c r="A14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5" sqref="C15"/>
    </sheetView>
  </sheetViews>
  <sheetFormatPr defaultColWidth="9" defaultRowHeight="14.25" outlineLevelCol="4"/>
  <cols>
    <col min="1" max="1" width="18" customWidth="1"/>
    <col min="3" max="5" width="29.25" customWidth="1"/>
  </cols>
  <sheetData>
    <row r="1" ht="20.25" spans="1:5">
      <c r="A1" s="40" t="s">
        <v>205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133</v>
      </c>
      <c r="B3" s="49" t="s">
        <v>94</v>
      </c>
      <c r="C3" s="49" t="s">
        <v>206</v>
      </c>
      <c r="D3" s="49" t="s">
        <v>207</v>
      </c>
      <c r="E3" s="49" t="s">
        <v>208</v>
      </c>
    </row>
    <row r="4" spans="1:5">
      <c r="A4" s="50" t="str">
        <f>整体支出绩效目标表!D3</f>
        <v>华池县乔川乡卫生院</v>
      </c>
      <c r="B4" s="46"/>
      <c r="C4" s="46"/>
      <c r="D4" s="46"/>
      <c r="E4" s="46"/>
    </row>
    <row r="5" spans="1:5">
      <c r="A5" s="47"/>
      <c r="B5" s="46"/>
      <c r="C5" s="46"/>
      <c r="D5" s="46"/>
      <c r="E5" s="46"/>
    </row>
    <row r="6" spans="1:5">
      <c r="A6" s="47"/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1">
      <c r="A13" s="48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36" sqref="F36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40" t="s">
        <v>209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45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1">
      <c r="A15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J21" sqref="J21"/>
    </sheetView>
  </sheetViews>
  <sheetFormatPr defaultColWidth="9" defaultRowHeight="14.2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17" t="s">
        <v>210</v>
      </c>
      <c r="B1" s="17"/>
      <c r="C1" s="17"/>
      <c r="D1" s="17"/>
      <c r="E1" s="17"/>
      <c r="F1" s="17"/>
      <c r="G1" s="17"/>
    </row>
    <row r="2" ht="15.75" spans="1:7">
      <c r="A2" s="18" t="s">
        <v>211</v>
      </c>
      <c r="B2" s="18"/>
      <c r="C2" s="18"/>
      <c r="D2" s="18"/>
      <c r="E2" s="18"/>
      <c r="F2" s="18"/>
      <c r="G2" s="18"/>
    </row>
    <row r="3" ht="23" customHeight="1" spans="1:7">
      <c r="A3" s="19" t="s">
        <v>212</v>
      </c>
      <c r="B3" s="19"/>
      <c r="C3" s="19"/>
      <c r="D3" s="19" t="s">
        <v>213</v>
      </c>
      <c r="E3" s="19"/>
      <c r="F3" s="19"/>
      <c r="G3" s="19"/>
    </row>
    <row r="4" ht="23" customHeight="1" spans="1:7">
      <c r="A4" s="19" t="s">
        <v>214</v>
      </c>
      <c r="B4" s="20" t="s">
        <v>215</v>
      </c>
      <c r="C4" s="20"/>
      <c r="D4" s="20"/>
      <c r="E4" s="20"/>
      <c r="F4" s="20"/>
      <c r="G4" s="20"/>
    </row>
    <row r="5" ht="23" customHeight="1" spans="1:7">
      <c r="A5" s="19"/>
      <c r="B5" s="20" t="s">
        <v>216</v>
      </c>
      <c r="C5" s="20"/>
      <c r="D5" s="20"/>
      <c r="E5" s="20"/>
      <c r="F5" s="20"/>
      <c r="G5" s="20"/>
    </row>
    <row r="6" ht="23" customHeight="1" spans="1:7">
      <c r="A6" s="19"/>
      <c r="B6" s="20" t="s">
        <v>217</v>
      </c>
      <c r="C6" s="20"/>
      <c r="D6" s="20"/>
      <c r="E6" s="20"/>
      <c r="F6" s="20"/>
      <c r="G6" s="20"/>
    </row>
    <row r="7" ht="23" customHeight="1" spans="1:7">
      <c r="A7" s="19" t="s">
        <v>218</v>
      </c>
      <c r="B7" s="19" t="s">
        <v>219</v>
      </c>
      <c r="C7" s="19"/>
      <c r="D7" s="19"/>
      <c r="E7" s="19" t="s">
        <v>220</v>
      </c>
      <c r="F7" s="19" t="s">
        <v>221</v>
      </c>
      <c r="G7" s="19" t="s">
        <v>220</v>
      </c>
    </row>
    <row r="8" ht="23" customHeight="1" spans="1:7">
      <c r="A8" s="19"/>
      <c r="B8" s="19" t="s">
        <v>222</v>
      </c>
      <c r="C8" s="19" t="s">
        <v>223</v>
      </c>
      <c r="D8" s="19"/>
      <c r="E8" s="31">
        <f>表七!D5</f>
        <v>110.2224204</v>
      </c>
      <c r="F8" s="19" t="s">
        <v>224</v>
      </c>
      <c r="G8" s="32">
        <f>E10</f>
        <v>113.3590392</v>
      </c>
    </row>
    <row r="9" ht="23" customHeight="1" spans="1:7">
      <c r="A9" s="19"/>
      <c r="B9" s="19"/>
      <c r="C9" s="19" t="s">
        <v>225</v>
      </c>
      <c r="D9" s="19"/>
      <c r="E9" s="31">
        <f>表七!E5</f>
        <v>3.1366188</v>
      </c>
      <c r="F9" s="19" t="s">
        <v>226</v>
      </c>
      <c r="G9" s="32">
        <v>0</v>
      </c>
    </row>
    <row r="10" ht="23" customHeight="1" spans="1:7">
      <c r="A10" s="19"/>
      <c r="B10" s="19"/>
      <c r="C10" s="19" t="s">
        <v>227</v>
      </c>
      <c r="D10" s="19"/>
      <c r="E10" s="32">
        <f>SUM(E8:E9)</f>
        <v>113.3590392</v>
      </c>
      <c r="F10" s="19" t="s">
        <v>228</v>
      </c>
      <c r="G10" s="32">
        <v>0</v>
      </c>
    </row>
    <row r="11" ht="23" customHeight="1" spans="1:7">
      <c r="A11" s="19"/>
      <c r="B11" s="19" t="s">
        <v>229</v>
      </c>
      <c r="C11" s="19"/>
      <c r="D11" s="19"/>
      <c r="E11" s="32">
        <v>0</v>
      </c>
      <c r="F11" s="19" t="s">
        <v>230</v>
      </c>
      <c r="G11" s="32">
        <f>G8</f>
        <v>113.3590392</v>
      </c>
    </row>
    <row r="12" ht="23" customHeight="1" spans="1:7">
      <c r="A12" s="19"/>
      <c r="B12" s="19"/>
      <c r="C12" s="19"/>
      <c r="D12" s="19"/>
      <c r="E12" s="32"/>
      <c r="F12" s="19" t="s">
        <v>231</v>
      </c>
      <c r="G12" s="32">
        <f>G8</f>
        <v>113.3590392</v>
      </c>
    </row>
    <row r="13" ht="23" customHeight="1" spans="1:7">
      <c r="A13" s="21" t="s">
        <v>232</v>
      </c>
      <c r="B13" s="19" t="s">
        <v>233</v>
      </c>
      <c r="C13" s="19" t="s">
        <v>234</v>
      </c>
      <c r="D13" s="19"/>
      <c r="E13" s="19" t="s">
        <v>235</v>
      </c>
      <c r="F13" s="19" t="s">
        <v>236</v>
      </c>
      <c r="G13" s="19"/>
    </row>
    <row r="14" ht="23" customHeight="1" spans="1:7">
      <c r="A14" s="21"/>
      <c r="B14" s="19" t="s">
        <v>237</v>
      </c>
      <c r="C14" s="19" t="s">
        <v>238</v>
      </c>
      <c r="D14" s="19"/>
      <c r="E14" s="19" t="s">
        <v>239</v>
      </c>
      <c r="F14" s="19" t="s">
        <v>240</v>
      </c>
      <c r="G14" s="19"/>
    </row>
    <row r="15" ht="23" customHeight="1" spans="1:7">
      <c r="A15" s="21"/>
      <c r="B15" s="19"/>
      <c r="C15" s="19" t="s">
        <v>241</v>
      </c>
      <c r="D15" s="19"/>
      <c r="E15" s="19" t="s">
        <v>242</v>
      </c>
      <c r="F15" s="19" t="s">
        <v>243</v>
      </c>
      <c r="G15" s="19"/>
    </row>
    <row r="16" ht="23" customHeight="1" spans="1:7">
      <c r="A16" s="21"/>
      <c r="B16" s="19"/>
      <c r="C16" s="19" t="s">
        <v>244</v>
      </c>
      <c r="D16" s="19"/>
      <c r="E16" s="19" t="s">
        <v>245</v>
      </c>
      <c r="F16" s="19" t="s">
        <v>246</v>
      </c>
      <c r="G16" s="19"/>
    </row>
    <row r="17" ht="23" customHeight="1" spans="1:7">
      <c r="A17" s="21"/>
      <c r="B17" s="19"/>
      <c r="C17" s="22" t="s">
        <v>247</v>
      </c>
      <c r="D17" s="23"/>
      <c r="E17" s="19" t="s">
        <v>248</v>
      </c>
      <c r="F17" s="22" t="s">
        <v>249</v>
      </c>
      <c r="G17" s="23"/>
    </row>
    <row r="18" ht="23" customHeight="1" spans="1:7">
      <c r="A18" s="21"/>
      <c r="B18" s="19"/>
      <c r="C18" s="22" t="s">
        <v>250</v>
      </c>
      <c r="D18" s="23"/>
      <c r="E18" s="19" t="s">
        <v>251</v>
      </c>
      <c r="F18" s="22" t="s">
        <v>252</v>
      </c>
      <c r="G18" s="23"/>
    </row>
    <row r="19" ht="23" customHeight="1" spans="1:7">
      <c r="A19" s="21"/>
      <c r="B19" s="19" t="s">
        <v>253</v>
      </c>
      <c r="C19" s="24" t="s">
        <v>254</v>
      </c>
      <c r="D19" s="25"/>
      <c r="E19" s="33" t="s">
        <v>255</v>
      </c>
      <c r="F19" s="34" t="s">
        <v>256</v>
      </c>
      <c r="G19" s="34"/>
    </row>
    <row r="20" ht="23" customHeight="1" spans="1:7">
      <c r="A20" s="21"/>
      <c r="B20" s="19"/>
      <c r="C20" s="26"/>
      <c r="D20" s="27"/>
      <c r="E20" s="33" t="s">
        <v>257</v>
      </c>
      <c r="F20" s="35" t="s">
        <v>258</v>
      </c>
      <c r="G20" s="36"/>
    </row>
    <row r="21" ht="23" customHeight="1" spans="1:7">
      <c r="A21" s="21"/>
      <c r="B21" s="19"/>
      <c r="C21" s="26"/>
      <c r="D21" s="27"/>
      <c r="E21" s="37" t="s">
        <v>259</v>
      </c>
      <c r="F21" s="38" t="s">
        <v>249</v>
      </c>
      <c r="G21" s="37"/>
    </row>
    <row r="22" ht="23" customHeight="1" spans="1:7">
      <c r="A22" s="21"/>
      <c r="B22" s="19"/>
      <c r="C22" s="28"/>
      <c r="D22" s="29"/>
      <c r="E22" s="37" t="s">
        <v>260</v>
      </c>
      <c r="F22" s="38" t="s">
        <v>261</v>
      </c>
      <c r="G22" s="37"/>
    </row>
    <row r="23" ht="23" customHeight="1" spans="1:7">
      <c r="A23" s="21"/>
      <c r="B23" s="19"/>
      <c r="C23" s="26" t="s">
        <v>262</v>
      </c>
      <c r="D23" s="27"/>
      <c r="E23" s="37" t="s">
        <v>263</v>
      </c>
      <c r="F23" s="33" t="s">
        <v>264</v>
      </c>
      <c r="G23" s="33"/>
    </row>
    <row r="24" ht="23" customHeight="1" spans="1:7">
      <c r="A24" s="21"/>
      <c r="B24" s="19"/>
      <c r="C24" s="26"/>
      <c r="D24" s="27"/>
      <c r="E24" s="37" t="s">
        <v>265</v>
      </c>
      <c r="F24" s="38" t="s">
        <v>266</v>
      </c>
      <c r="G24" s="37"/>
    </row>
    <row r="25" ht="23" customHeight="1" spans="1:7">
      <c r="A25" s="21"/>
      <c r="B25" s="19"/>
      <c r="C25" s="28"/>
      <c r="D25" s="29"/>
      <c r="E25" s="37" t="s">
        <v>267</v>
      </c>
      <c r="F25" s="38" t="s">
        <v>268</v>
      </c>
      <c r="G25" s="37"/>
    </row>
    <row r="26" ht="23" customHeight="1" spans="1:7">
      <c r="A26" s="21"/>
      <c r="B26" s="19"/>
      <c r="C26" s="19" t="s">
        <v>269</v>
      </c>
      <c r="D26" s="19"/>
      <c r="E26" s="37" t="s">
        <v>270</v>
      </c>
      <c r="F26" s="33" t="s">
        <v>249</v>
      </c>
      <c r="G26" s="33"/>
    </row>
    <row r="27" ht="23" customHeight="1" spans="1:7">
      <c r="A27" s="21"/>
      <c r="B27" s="26" t="s">
        <v>271</v>
      </c>
      <c r="C27" s="19" t="s">
        <v>272</v>
      </c>
      <c r="D27" s="19"/>
      <c r="E27" s="19" t="s">
        <v>273</v>
      </c>
      <c r="F27" s="19" t="s">
        <v>249</v>
      </c>
      <c r="G27" s="19"/>
    </row>
    <row r="28" ht="23" customHeight="1" spans="1:7">
      <c r="A28" s="21"/>
      <c r="B28" s="26"/>
      <c r="C28" s="19" t="s">
        <v>274</v>
      </c>
      <c r="D28" s="19"/>
      <c r="E28" s="19" t="s">
        <v>275</v>
      </c>
      <c r="F28" s="19" t="s">
        <v>276</v>
      </c>
      <c r="G28" s="19"/>
    </row>
    <row r="29" ht="23" customHeight="1" spans="1:7">
      <c r="A29" s="21"/>
      <c r="B29" s="28"/>
      <c r="C29" s="19" t="s">
        <v>277</v>
      </c>
      <c r="D29" s="19"/>
      <c r="E29" s="19" t="s">
        <v>278</v>
      </c>
      <c r="F29" s="19" t="s">
        <v>249</v>
      </c>
      <c r="G29" s="19"/>
    </row>
    <row r="30" spans="1:7">
      <c r="A30" s="3" t="s">
        <v>279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0"/>
      <c r="B34" s="30"/>
      <c r="C34" s="30"/>
      <c r="D34" s="30"/>
      <c r="E34" s="30"/>
      <c r="F34" s="30"/>
      <c r="G34" s="39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6" workbookViewId="0">
      <selection activeCell="N25" sqref="N25"/>
    </sheetView>
  </sheetViews>
  <sheetFormatPr defaultColWidth="9" defaultRowHeight="14.25" outlineLevelCol="6"/>
  <sheetData>
    <row r="1" ht="18.75" spans="1:7">
      <c r="A1" s="1" t="s">
        <v>280</v>
      </c>
      <c r="B1" s="2"/>
      <c r="C1" s="2"/>
      <c r="D1" s="2"/>
      <c r="E1" s="2"/>
      <c r="F1" s="2"/>
      <c r="G1" s="2"/>
    </row>
    <row r="2" ht="25.5" spans="1:7">
      <c r="A2" s="3" t="s">
        <v>281</v>
      </c>
      <c r="B2" s="3"/>
      <c r="C2" s="3"/>
      <c r="D2" s="3"/>
      <c r="E2" s="3" t="s">
        <v>282</v>
      </c>
      <c r="F2" s="3"/>
      <c r="G2" s="3"/>
    </row>
    <row r="3" ht="15" customHeight="1" spans="1:7">
      <c r="A3" s="3" t="s">
        <v>283</v>
      </c>
      <c r="B3" s="3"/>
      <c r="C3" s="3"/>
      <c r="D3" s="3"/>
      <c r="E3" s="3" t="s">
        <v>284</v>
      </c>
      <c r="F3" s="3"/>
      <c r="G3" s="3"/>
    </row>
    <row r="4" ht="15" customHeight="1" spans="1:7">
      <c r="A4" s="4" t="s">
        <v>285</v>
      </c>
      <c r="B4" s="4"/>
      <c r="C4" s="5" t="s">
        <v>286</v>
      </c>
      <c r="D4" s="5"/>
      <c r="E4" s="12"/>
      <c r="F4" s="12"/>
      <c r="G4" s="12"/>
    </row>
    <row r="5" ht="15" customHeight="1" spans="1:7">
      <c r="A5" s="4"/>
      <c r="B5" s="4"/>
      <c r="C5" s="6" t="s">
        <v>287</v>
      </c>
      <c r="D5" s="6"/>
      <c r="E5" s="12"/>
      <c r="F5" s="12"/>
      <c r="G5" s="12"/>
    </row>
    <row r="6" ht="15" customHeight="1" spans="1:7">
      <c r="A6" s="4"/>
      <c r="B6" s="4"/>
      <c r="C6" s="6" t="s">
        <v>288</v>
      </c>
      <c r="D6" s="6"/>
      <c r="E6" s="12"/>
      <c r="F6" s="12"/>
      <c r="G6" s="12"/>
    </row>
    <row r="7" ht="15" customHeight="1" spans="1:7">
      <c r="A7" s="4" t="s">
        <v>289</v>
      </c>
      <c r="B7" s="7" t="s">
        <v>290</v>
      </c>
      <c r="C7" s="7"/>
      <c r="D7" s="7"/>
      <c r="E7" s="7"/>
      <c r="F7" s="7"/>
      <c r="G7" s="7"/>
    </row>
    <row r="8" ht="15" customHeight="1" spans="1:7">
      <c r="A8" s="4"/>
      <c r="B8" s="5" t="s">
        <v>291</v>
      </c>
      <c r="C8" s="5"/>
      <c r="D8" s="5"/>
      <c r="E8" s="5"/>
      <c r="F8" s="5"/>
      <c r="G8" s="5"/>
    </row>
    <row r="9" ht="13.5" customHeight="1" spans="1:7">
      <c r="A9" s="4" t="s">
        <v>292</v>
      </c>
      <c r="B9" s="4" t="s">
        <v>293</v>
      </c>
      <c r="C9" s="4" t="s">
        <v>294</v>
      </c>
      <c r="D9" s="7" t="s">
        <v>295</v>
      </c>
      <c r="E9" s="7"/>
      <c r="F9" s="7"/>
      <c r="G9" s="4" t="s">
        <v>296</v>
      </c>
    </row>
    <row r="10" ht="13.5" customHeight="1" spans="1:7">
      <c r="A10" s="4"/>
      <c r="B10" s="8" t="s">
        <v>297</v>
      </c>
      <c r="C10" s="4" t="s">
        <v>298</v>
      </c>
      <c r="D10" s="9" t="s">
        <v>299</v>
      </c>
      <c r="E10" s="13"/>
      <c r="F10" s="14"/>
      <c r="G10" s="4"/>
    </row>
    <row r="11" ht="13.5" customHeight="1" spans="1:7">
      <c r="A11" s="4"/>
      <c r="B11" s="10"/>
      <c r="C11" s="4" t="s">
        <v>300</v>
      </c>
      <c r="D11" s="9" t="s">
        <v>299</v>
      </c>
      <c r="E11" s="13"/>
      <c r="F11" s="14"/>
      <c r="G11" s="4"/>
    </row>
    <row r="12" ht="15" customHeight="1" spans="1:7">
      <c r="A12" s="4"/>
      <c r="B12" s="11"/>
      <c r="C12" s="4" t="s">
        <v>301</v>
      </c>
      <c r="D12" s="9" t="s">
        <v>299</v>
      </c>
      <c r="E12" s="13"/>
      <c r="F12" s="14"/>
      <c r="G12" s="4"/>
    </row>
    <row r="13" ht="15" customHeight="1" spans="1:7">
      <c r="A13" s="4"/>
      <c r="B13" s="4" t="s">
        <v>302</v>
      </c>
      <c r="C13" s="4" t="s">
        <v>303</v>
      </c>
      <c r="D13" s="6" t="s">
        <v>299</v>
      </c>
      <c r="E13" s="6"/>
      <c r="F13" s="6"/>
      <c r="G13" s="12"/>
    </row>
    <row r="14" ht="15" customHeight="1" spans="1:7">
      <c r="A14" s="4"/>
      <c r="B14" s="4"/>
      <c r="C14" s="4"/>
      <c r="D14" s="6" t="s">
        <v>304</v>
      </c>
      <c r="E14" s="6"/>
      <c r="F14" s="6"/>
      <c r="G14" s="12"/>
    </row>
    <row r="15" ht="15" customHeight="1" spans="1:7">
      <c r="A15" s="4"/>
      <c r="B15" s="4"/>
      <c r="C15" s="4" t="s">
        <v>305</v>
      </c>
      <c r="D15" s="6" t="s">
        <v>299</v>
      </c>
      <c r="E15" s="6"/>
      <c r="F15" s="6"/>
      <c r="G15" s="12"/>
    </row>
    <row r="16" ht="15" customHeight="1" spans="1:7">
      <c r="A16" s="4"/>
      <c r="B16" s="4"/>
      <c r="C16" s="4"/>
      <c r="D16" s="6" t="s">
        <v>304</v>
      </c>
      <c r="E16" s="6"/>
      <c r="F16" s="6"/>
      <c r="G16" s="12"/>
    </row>
    <row r="17" ht="15" customHeight="1" spans="1:7">
      <c r="A17" s="4"/>
      <c r="B17" s="4"/>
      <c r="C17" s="4" t="s">
        <v>306</v>
      </c>
      <c r="D17" s="6" t="s">
        <v>299</v>
      </c>
      <c r="E17" s="6"/>
      <c r="F17" s="6"/>
      <c r="G17" s="12"/>
    </row>
    <row r="18" ht="15" customHeight="1" spans="1:7">
      <c r="A18" s="4"/>
      <c r="B18" s="4"/>
      <c r="C18" s="4"/>
      <c r="D18" s="6" t="s">
        <v>304</v>
      </c>
      <c r="E18" s="6"/>
      <c r="F18" s="6"/>
      <c r="G18" s="12"/>
    </row>
    <row r="19" ht="15" customHeight="1" spans="1:7">
      <c r="A19" s="4"/>
      <c r="B19" s="4" t="s">
        <v>307</v>
      </c>
      <c r="C19" s="4" t="s">
        <v>308</v>
      </c>
      <c r="D19" s="6" t="s">
        <v>299</v>
      </c>
      <c r="E19" s="6"/>
      <c r="F19" s="6"/>
      <c r="G19" s="12"/>
    </row>
    <row r="20" ht="15" customHeight="1" spans="1:7">
      <c r="A20" s="4"/>
      <c r="B20" s="4"/>
      <c r="C20" s="4"/>
      <c r="D20" s="6" t="s">
        <v>304</v>
      </c>
      <c r="E20" s="6"/>
      <c r="F20" s="6"/>
      <c r="G20" s="12"/>
    </row>
    <row r="21" ht="15" customHeight="1" spans="1:7">
      <c r="A21" s="4"/>
      <c r="B21" s="4"/>
      <c r="C21" s="4" t="s">
        <v>309</v>
      </c>
      <c r="D21" s="6" t="s">
        <v>299</v>
      </c>
      <c r="E21" s="6"/>
      <c r="F21" s="6"/>
      <c r="G21" s="12"/>
    </row>
    <row r="22" ht="15" customHeight="1" spans="1:7">
      <c r="A22" s="4"/>
      <c r="B22" s="4"/>
      <c r="C22" s="4"/>
      <c r="D22" s="6" t="s">
        <v>304</v>
      </c>
      <c r="E22" s="6"/>
      <c r="F22" s="6"/>
      <c r="G22" s="12"/>
    </row>
    <row r="23" ht="15" customHeight="1" spans="1:7">
      <c r="A23" s="4"/>
      <c r="B23" s="4"/>
      <c r="C23" s="4" t="s">
        <v>310</v>
      </c>
      <c r="D23" s="6" t="s">
        <v>299</v>
      </c>
      <c r="E23" s="6"/>
      <c r="F23" s="6"/>
      <c r="G23" s="15"/>
    </row>
    <row r="24" ht="15" customHeight="1" spans="1:7">
      <c r="A24" s="4"/>
      <c r="B24" s="4"/>
      <c r="C24" s="4"/>
      <c r="D24" s="6" t="s">
        <v>304</v>
      </c>
      <c r="E24" s="6"/>
      <c r="F24" s="6"/>
      <c r="G24" s="15"/>
    </row>
    <row r="25" ht="15" customHeight="1" spans="1:7">
      <c r="A25" s="4"/>
      <c r="B25" s="4"/>
      <c r="C25" s="4" t="s">
        <v>311</v>
      </c>
      <c r="D25" s="6" t="s">
        <v>299</v>
      </c>
      <c r="E25" s="6"/>
      <c r="F25" s="6"/>
      <c r="G25" s="15"/>
    </row>
    <row r="26" spans="1:7">
      <c r="A26" s="4"/>
      <c r="B26" s="4"/>
      <c r="C26" s="4"/>
      <c r="D26" s="6" t="s">
        <v>304</v>
      </c>
      <c r="E26" s="6"/>
      <c r="F26" s="6"/>
      <c r="G26" s="15"/>
    </row>
    <row r="27" spans="1:7">
      <c r="A27" s="4"/>
      <c r="B27" s="4" t="s">
        <v>312</v>
      </c>
      <c r="C27" s="4" t="s">
        <v>313</v>
      </c>
      <c r="D27" s="6" t="s">
        <v>299</v>
      </c>
      <c r="E27" s="6"/>
      <c r="F27" s="6"/>
      <c r="G27" s="12"/>
    </row>
    <row r="28" spans="1:7">
      <c r="A28" s="4"/>
      <c r="B28" s="4"/>
      <c r="C28" s="4"/>
      <c r="D28" s="6" t="s">
        <v>304</v>
      </c>
      <c r="E28" s="6"/>
      <c r="F28" s="6"/>
      <c r="G28" s="12"/>
    </row>
    <row r="29" ht="29" customHeight="1" spans="1:7">
      <c r="A29" s="3" t="s">
        <v>279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1" sqref="A1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104" t="s">
        <v>53</v>
      </c>
    </row>
    <row r="2" spans="1:2">
      <c r="A2" s="105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/>
      <c r="B4" s="49">
        <v>1</v>
      </c>
    </row>
    <row r="5" ht="20" customHeight="1" spans="1:2">
      <c r="A5" s="106" t="s">
        <v>54</v>
      </c>
      <c r="B5" s="107">
        <f>B6</f>
        <v>113.3590392</v>
      </c>
    </row>
    <row r="6" ht="20" customHeight="1" spans="1:2">
      <c r="A6" s="47"/>
      <c r="B6" s="107">
        <f>表一!B5</f>
        <v>113.3590392</v>
      </c>
    </row>
    <row r="7" ht="20" customHeight="1" spans="1:2">
      <c r="A7" s="52" t="s">
        <v>55</v>
      </c>
      <c r="B7" s="107"/>
    </row>
    <row r="8" ht="20" customHeight="1" spans="1:2">
      <c r="A8" s="52" t="s">
        <v>56</v>
      </c>
      <c r="B8" s="107"/>
    </row>
    <row r="9" ht="20" customHeight="1" spans="1:2">
      <c r="A9" s="52" t="s">
        <v>57</v>
      </c>
      <c r="B9" s="107"/>
    </row>
    <row r="10" ht="20" customHeight="1" spans="1:2">
      <c r="A10" s="52" t="s">
        <v>58</v>
      </c>
      <c r="B10" s="107"/>
    </row>
    <row r="11" ht="20" customHeight="1" spans="1:2">
      <c r="A11" s="52" t="s">
        <v>59</v>
      </c>
      <c r="B11" s="107"/>
    </row>
    <row r="12" ht="20" customHeight="1" spans="1:2">
      <c r="A12" s="52" t="s">
        <v>60</v>
      </c>
      <c r="B12" s="107"/>
    </row>
    <row r="13" ht="20" customHeight="1" spans="1:2">
      <c r="A13" s="52" t="s">
        <v>61</v>
      </c>
      <c r="B13" s="107"/>
    </row>
    <row r="14" ht="20" customHeight="1" spans="1:2">
      <c r="A14" s="52" t="s">
        <v>62</v>
      </c>
      <c r="B14" s="107"/>
    </row>
    <row r="15" ht="20" customHeight="1" spans="1:2">
      <c r="A15" s="52" t="s">
        <v>63</v>
      </c>
      <c r="B15" s="107">
        <f>SUM(B7:B14)+B5</f>
        <v>113.3590392</v>
      </c>
    </row>
    <row r="16" ht="20" customHeight="1" spans="1:2">
      <c r="A16" s="47" t="s">
        <v>64</v>
      </c>
      <c r="B16" s="107"/>
    </row>
    <row r="17" ht="20" customHeight="1" spans="1:2">
      <c r="A17" s="47" t="s">
        <v>64</v>
      </c>
      <c r="B17" s="107"/>
    </row>
    <row r="18" ht="20" customHeight="1" spans="1:2">
      <c r="A18" s="47" t="s">
        <v>64</v>
      </c>
      <c r="B18" s="107"/>
    </row>
    <row r="19" ht="20" customHeight="1" spans="1:2">
      <c r="A19" s="47" t="s">
        <v>64</v>
      </c>
      <c r="B19" s="107"/>
    </row>
    <row r="20" ht="20" customHeight="1" spans="1:2">
      <c r="A20" s="47" t="s">
        <v>64</v>
      </c>
      <c r="B20" s="107"/>
    </row>
    <row r="21" ht="20" customHeight="1" spans="1:2">
      <c r="A21" s="52" t="s">
        <v>65</v>
      </c>
      <c r="B21" s="107"/>
    </row>
    <row r="22" ht="20" customHeight="1" spans="1:2">
      <c r="A22" s="47"/>
      <c r="B22" s="107"/>
    </row>
    <row r="23" ht="20" customHeight="1" spans="1:2">
      <c r="A23" s="52" t="s">
        <v>66</v>
      </c>
      <c r="B23" s="107"/>
    </row>
    <row r="24" ht="20" customHeight="1" spans="1:2">
      <c r="A24" s="47"/>
      <c r="B24" s="107"/>
    </row>
    <row r="25" ht="20" customHeight="1" spans="1:2">
      <c r="A25" s="52" t="s">
        <v>67</v>
      </c>
      <c r="B25" s="107">
        <f>B15+B21+B23</f>
        <v>113.3590392</v>
      </c>
    </row>
    <row r="26" spans="1:1">
      <c r="A26" s="96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6" sqref="E6"/>
    </sheetView>
  </sheetViews>
  <sheetFormatPr defaultColWidth="9" defaultRowHeight="14.25" outlineLevelCol="4"/>
  <cols>
    <col min="1" max="1" width="52.75" customWidth="1"/>
    <col min="2" max="5" width="11.75" customWidth="1"/>
  </cols>
  <sheetData>
    <row r="1" ht="20.25" spans="1:5">
      <c r="A1" s="64" t="s">
        <v>69</v>
      </c>
      <c r="B1" s="64"/>
      <c r="C1" s="64"/>
      <c r="D1" s="64"/>
      <c r="E1" s="64"/>
    </row>
    <row r="2" spans="1:5">
      <c r="A2" s="65"/>
      <c r="B2" s="66"/>
      <c r="C2" s="66"/>
      <c r="D2" s="66"/>
      <c r="E2" s="66" t="s">
        <v>1</v>
      </c>
    </row>
    <row r="3" ht="34" customHeight="1" spans="1:5">
      <c r="A3" s="98" t="s">
        <v>70</v>
      </c>
      <c r="B3" s="98" t="s">
        <v>71</v>
      </c>
      <c r="C3" s="98" t="s">
        <v>72</v>
      </c>
      <c r="D3" s="98" t="s">
        <v>73</v>
      </c>
      <c r="E3" s="98" t="s">
        <v>74</v>
      </c>
    </row>
    <row r="4" s="97" customFormat="1" ht="34" customHeight="1" spans="1:5">
      <c r="A4" s="99" t="s">
        <v>75</v>
      </c>
      <c r="B4" s="100">
        <f>SUM(C4:E4)</f>
        <v>113.3590392</v>
      </c>
      <c r="C4" s="100">
        <f>C5+C11+C16</f>
        <v>113.3590392</v>
      </c>
      <c r="D4" s="100"/>
      <c r="E4" s="100"/>
    </row>
    <row r="5" ht="34" customHeight="1" spans="1:5">
      <c r="A5" s="101" t="s">
        <v>76</v>
      </c>
      <c r="B5" s="100">
        <f>SUM(C5:E5)</f>
        <v>17.9748504</v>
      </c>
      <c r="C5" s="100">
        <f>C6+C9</f>
        <v>17.9748504</v>
      </c>
      <c r="D5" s="100"/>
      <c r="E5" s="100"/>
    </row>
    <row r="6" ht="34" customHeight="1" spans="1:5">
      <c r="A6" s="101" t="s">
        <v>77</v>
      </c>
      <c r="B6" s="100">
        <f>SUM(C6:E6)</f>
        <v>16.284528</v>
      </c>
      <c r="C6" s="100">
        <f>SUM(C7:C8)</f>
        <v>16.284528</v>
      </c>
      <c r="D6" s="100"/>
      <c r="E6" s="100"/>
    </row>
    <row r="7" ht="34" customHeight="1" spans="1:5">
      <c r="A7" s="102" t="s">
        <v>78</v>
      </c>
      <c r="B7" s="103">
        <f>SUM(C7:E7)</f>
        <v>11.022752</v>
      </c>
      <c r="C7" s="103">
        <v>11.022752</v>
      </c>
      <c r="D7" s="103"/>
      <c r="E7" s="103"/>
    </row>
    <row r="8" ht="34" customHeight="1" spans="1:5">
      <c r="A8" s="102" t="s">
        <v>79</v>
      </c>
      <c r="B8" s="103">
        <f>SUM(C8:E8)</f>
        <v>5.261776</v>
      </c>
      <c r="C8" s="103">
        <v>5.261776</v>
      </c>
      <c r="D8" s="103"/>
      <c r="E8" s="103"/>
    </row>
    <row r="9" ht="34" customHeight="1" spans="1:5">
      <c r="A9" s="101" t="s">
        <v>80</v>
      </c>
      <c r="B9" s="100">
        <f t="shared" ref="B9:B20" si="0">SUM(C9:E9)</f>
        <v>1.6903224</v>
      </c>
      <c r="C9" s="100">
        <f>C10</f>
        <v>1.6903224</v>
      </c>
      <c r="D9" s="100"/>
      <c r="E9" s="100"/>
    </row>
    <row r="10" ht="34" customHeight="1" spans="1:5">
      <c r="A10" s="102" t="s">
        <v>81</v>
      </c>
      <c r="B10" s="103">
        <f t="shared" si="0"/>
        <v>1.6903224</v>
      </c>
      <c r="C10" s="103">
        <v>1.6903224</v>
      </c>
      <c r="D10" s="103"/>
      <c r="E10" s="103"/>
    </row>
    <row r="11" ht="34" customHeight="1" spans="1:5">
      <c r="A11" s="101" t="s">
        <v>82</v>
      </c>
      <c r="B11" s="100">
        <f t="shared" si="0"/>
        <v>87.4915248</v>
      </c>
      <c r="C11" s="100">
        <f>C12+C14</f>
        <v>87.4915248</v>
      </c>
      <c r="D11" s="100"/>
      <c r="E11" s="100"/>
    </row>
    <row r="12" ht="34" customHeight="1" spans="1:5">
      <c r="A12" s="101" t="s">
        <v>83</v>
      </c>
      <c r="B12" s="100">
        <f t="shared" si="0"/>
        <v>82.1365188</v>
      </c>
      <c r="C12" s="100">
        <f>C13</f>
        <v>82.1365188</v>
      </c>
      <c r="D12" s="100"/>
      <c r="E12" s="100"/>
    </row>
    <row r="13" ht="34" customHeight="1" spans="1:5">
      <c r="A13" s="102" t="s">
        <v>84</v>
      </c>
      <c r="B13" s="103">
        <f t="shared" si="0"/>
        <v>82.1365188</v>
      </c>
      <c r="C13" s="103">
        <v>82.1365188</v>
      </c>
      <c r="D13" s="103"/>
      <c r="E13" s="103"/>
    </row>
    <row r="14" ht="34" customHeight="1" spans="1:5">
      <c r="A14" s="101" t="s">
        <v>85</v>
      </c>
      <c r="B14" s="100">
        <f t="shared" si="0"/>
        <v>5.355006</v>
      </c>
      <c r="C14" s="100">
        <f>C15</f>
        <v>5.355006</v>
      </c>
      <c r="D14" s="100"/>
      <c r="E14" s="100"/>
    </row>
    <row r="15" ht="34" customHeight="1" spans="1:5">
      <c r="A15" s="102" t="s">
        <v>86</v>
      </c>
      <c r="B15" s="103">
        <f t="shared" si="0"/>
        <v>5.355006</v>
      </c>
      <c r="C15" s="103">
        <v>5.355006</v>
      </c>
      <c r="D15" s="103"/>
      <c r="E15" s="103"/>
    </row>
    <row r="16" ht="34" customHeight="1" spans="1:5">
      <c r="A16" s="101" t="s">
        <v>87</v>
      </c>
      <c r="B16" s="100">
        <f t="shared" si="0"/>
        <v>7.892664</v>
      </c>
      <c r="C16" s="100">
        <f>C17</f>
        <v>7.892664</v>
      </c>
      <c r="D16" s="100"/>
      <c r="E16" s="100"/>
    </row>
    <row r="17" ht="34" customHeight="1" spans="1:5">
      <c r="A17" s="101" t="s">
        <v>88</v>
      </c>
      <c r="B17" s="100">
        <f t="shared" si="0"/>
        <v>7.892664</v>
      </c>
      <c r="C17" s="100">
        <f>C18</f>
        <v>7.892664</v>
      </c>
      <c r="D17" s="100"/>
      <c r="E17" s="100"/>
    </row>
    <row r="18" ht="34" customHeight="1" spans="1:5">
      <c r="A18" s="102" t="s">
        <v>89</v>
      </c>
      <c r="B18" s="103">
        <f t="shared" si="0"/>
        <v>7.892664</v>
      </c>
      <c r="C18" s="103">
        <v>7.892664</v>
      </c>
      <c r="D18" s="103"/>
      <c r="E18" s="103"/>
    </row>
    <row r="19" spans="1:5">
      <c r="A19" s="77" t="s">
        <v>90</v>
      </c>
      <c r="B19" s="78"/>
      <c r="C19" s="78"/>
      <c r="D19" s="78"/>
      <c r="E19" s="78"/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I29" sqref="I29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91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49" t="s">
        <v>92</v>
      </c>
      <c r="B3" s="49"/>
      <c r="C3" s="49" t="s">
        <v>93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94</v>
      </c>
    </row>
    <row r="5" spans="1:4">
      <c r="A5" s="88" t="s">
        <v>95</v>
      </c>
      <c r="B5" s="89">
        <f>SUM(B6:B8)</f>
        <v>113.3590392</v>
      </c>
      <c r="C5" s="90" t="s">
        <v>96</v>
      </c>
      <c r="D5" s="89">
        <f>SUM(D6:D34)</f>
        <v>113.3590392</v>
      </c>
    </row>
    <row r="6" spans="1:4">
      <c r="A6" s="91" t="s">
        <v>97</v>
      </c>
      <c r="B6" s="89">
        <f>表一!B5</f>
        <v>113.3590392</v>
      </c>
      <c r="C6" s="92" t="s">
        <v>98</v>
      </c>
      <c r="D6" s="89"/>
    </row>
    <row r="7" spans="1:4">
      <c r="A7" s="88" t="s">
        <v>99</v>
      </c>
      <c r="B7" s="89"/>
      <c r="C7" s="90" t="s">
        <v>100</v>
      </c>
      <c r="D7" s="89"/>
    </row>
    <row r="8" spans="1:4">
      <c r="A8" s="88" t="s">
        <v>101</v>
      </c>
      <c r="B8" s="89"/>
      <c r="C8" s="90" t="s">
        <v>102</v>
      </c>
      <c r="D8" s="89"/>
    </row>
    <row r="9" spans="1:4">
      <c r="A9" s="88"/>
      <c r="B9" s="93"/>
      <c r="C9" s="90" t="s">
        <v>103</v>
      </c>
      <c r="D9" s="89"/>
    </row>
    <row r="10" spans="1:4">
      <c r="A10" s="88"/>
      <c r="B10" s="93"/>
      <c r="C10" s="92" t="s">
        <v>104</v>
      </c>
      <c r="D10" s="89"/>
    </row>
    <row r="11" spans="1:4">
      <c r="A11" s="88"/>
      <c r="B11" s="93"/>
      <c r="C11" s="92" t="s">
        <v>105</v>
      </c>
      <c r="D11" s="89"/>
    </row>
    <row r="12" spans="1:4">
      <c r="A12" s="94"/>
      <c r="B12" s="93"/>
      <c r="C12" s="92" t="s">
        <v>106</v>
      </c>
      <c r="D12" s="89"/>
    </row>
    <row r="13" spans="1:4">
      <c r="A13" s="94"/>
      <c r="B13" s="93"/>
      <c r="C13" s="92" t="s">
        <v>107</v>
      </c>
      <c r="D13" s="89">
        <f>表一!D12</f>
        <v>17.9748504</v>
      </c>
    </row>
    <row r="14" spans="1:4">
      <c r="A14" s="94"/>
      <c r="B14" s="93"/>
      <c r="C14" s="92" t="s">
        <v>108</v>
      </c>
      <c r="D14" s="89"/>
    </row>
    <row r="15" spans="1:4">
      <c r="A15" s="94"/>
      <c r="B15" s="93"/>
      <c r="C15" s="92" t="s">
        <v>109</v>
      </c>
      <c r="D15" s="89">
        <f>表一!D14</f>
        <v>87.4915248</v>
      </c>
    </row>
    <row r="16" spans="1:4">
      <c r="A16" s="94"/>
      <c r="B16" s="93"/>
      <c r="C16" s="92" t="s">
        <v>110</v>
      </c>
      <c r="D16" s="89"/>
    </row>
    <row r="17" spans="1:4">
      <c r="A17" s="94"/>
      <c r="B17" s="93"/>
      <c r="C17" s="92" t="s">
        <v>111</v>
      </c>
      <c r="D17" s="89"/>
    </row>
    <row r="18" spans="1:4">
      <c r="A18" s="94"/>
      <c r="B18" s="93"/>
      <c r="C18" s="92" t="s">
        <v>112</v>
      </c>
      <c r="D18" s="89"/>
    </row>
    <row r="19" spans="1:4">
      <c r="A19" s="94"/>
      <c r="B19" s="93"/>
      <c r="C19" s="92" t="s">
        <v>113</v>
      </c>
      <c r="D19" s="89"/>
    </row>
    <row r="20" spans="1:4">
      <c r="A20" s="94"/>
      <c r="B20" s="93"/>
      <c r="C20" s="92" t="s">
        <v>114</v>
      </c>
      <c r="D20" s="89"/>
    </row>
    <row r="21" spans="1:4">
      <c r="A21" s="94"/>
      <c r="B21" s="93"/>
      <c r="C21" s="92" t="s">
        <v>115</v>
      </c>
      <c r="D21" s="89"/>
    </row>
    <row r="22" spans="1:4">
      <c r="A22" s="94"/>
      <c r="B22" s="93"/>
      <c r="C22" s="92" t="s">
        <v>116</v>
      </c>
      <c r="D22" s="89"/>
    </row>
    <row r="23" spans="1:4">
      <c r="A23" s="94"/>
      <c r="B23" s="93"/>
      <c r="C23" s="92" t="s">
        <v>117</v>
      </c>
      <c r="D23" s="89"/>
    </row>
    <row r="24" spans="1:4">
      <c r="A24" s="94"/>
      <c r="B24" s="93"/>
      <c r="C24" s="92" t="s">
        <v>118</v>
      </c>
      <c r="D24" s="89"/>
    </row>
    <row r="25" spans="1:4">
      <c r="A25" s="94"/>
      <c r="B25" s="93"/>
      <c r="C25" s="92" t="s">
        <v>119</v>
      </c>
      <c r="D25" s="89">
        <f>表一!D24</f>
        <v>7.892664</v>
      </c>
    </row>
    <row r="26" spans="1:4">
      <c r="A26" s="94"/>
      <c r="B26" s="93"/>
      <c r="C26" s="92" t="s">
        <v>120</v>
      </c>
      <c r="D26" s="89"/>
    </row>
    <row r="27" spans="1:4">
      <c r="A27" s="94"/>
      <c r="B27" s="93"/>
      <c r="C27" s="92" t="s">
        <v>121</v>
      </c>
      <c r="D27" s="89"/>
    </row>
    <row r="28" spans="1:4">
      <c r="A28" s="94"/>
      <c r="B28" s="93"/>
      <c r="C28" s="90" t="s">
        <v>122</v>
      </c>
      <c r="D28" s="89"/>
    </row>
    <row r="29" spans="1:4">
      <c r="A29" s="94"/>
      <c r="B29" s="93"/>
      <c r="C29" s="90" t="s">
        <v>123</v>
      </c>
      <c r="D29" s="89"/>
    </row>
    <row r="30" spans="1:4">
      <c r="A30" s="94"/>
      <c r="B30" s="93"/>
      <c r="C30" s="90" t="s">
        <v>124</v>
      </c>
      <c r="D30" s="89"/>
    </row>
    <row r="31" spans="1:4">
      <c r="A31" s="94"/>
      <c r="B31" s="93"/>
      <c r="C31" s="90" t="s">
        <v>125</v>
      </c>
      <c r="D31" s="89"/>
    </row>
    <row r="32" spans="1:4">
      <c r="A32" s="94"/>
      <c r="B32" s="93"/>
      <c r="C32" s="90" t="s">
        <v>126</v>
      </c>
      <c r="D32" s="89"/>
    </row>
    <row r="33" spans="1:4">
      <c r="A33" s="94"/>
      <c r="B33" s="93"/>
      <c r="C33" s="90" t="s">
        <v>127</v>
      </c>
      <c r="D33" s="89"/>
    </row>
    <row r="34" spans="1:4">
      <c r="A34" s="94"/>
      <c r="B34" s="93"/>
      <c r="C34" s="90" t="s">
        <v>128</v>
      </c>
      <c r="D34" s="89"/>
    </row>
    <row r="35" spans="1:4">
      <c r="A35" s="94"/>
      <c r="B35" s="93"/>
      <c r="C35" s="90"/>
      <c r="D35" s="89"/>
    </row>
    <row r="36" spans="1:4">
      <c r="A36" s="49" t="s">
        <v>129</v>
      </c>
      <c r="B36" s="95">
        <f>B5</f>
        <v>113.3590392</v>
      </c>
      <c r="C36" s="82" t="s">
        <v>130</v>
      </c>
      <c r="D36" s="95">
        <f>D5</f>
        <v>113.3590392</v>
      </c>
    </row>
    <row r="37" spans="1:1">
      <c r="A37" s="96" t="s">
        <v>68</v>
      </c>
    </row>
    <row r="38" spans="1:1">
      <c r="A38" s="62" t="s">
        <v>131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43" sqref="E43"/>
    </sheetView>
  </sheetViews>
  <sheetFormatPr defaultColWidth="9" defaultRowHeight="14.25"/>
  <cols>
    <col min="1" max="1" width="17.625" customWidth="1"/>
    <col min="11" max="11" width="12.875" customWidth="1"/>
  </cols>
  <sheetData>
    <row r="1" ht="20.25" spans="1:11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49" t="s">
        <v>133</v>
      </c>
      <c r="B3" s="49" t="s">
        <v>134</v>
      </c>
      <c r="C3" s="49" t="s">
        <v>135</v>
      </c>
      <c r="D3" s="49"/>
      <c r="E3" s="49"/>
      <c r="F3" s="49" t="s">
        <v>136</v>
      </c>
      <c r="G3" s="49"/>
      <c r="H3" s="49"/>
      <c r="I3" s="49" t="s">
        <v>137</v>
      </c>
      <c r="J3" s="49"/>
      <c r="K3" s="49"/>
    </row>
    <row r="4" spans="1:11">
      <c r="A4" s="49"/>
      <c r="B4" s="49"/>
      <c r="C4" s="49" t="s">
        <v>94</v>
      </c>
      <c r="D4" s="49" t="s">
        <v>72</v>
      </c>
      <c r="E4" s="49" t="s">
        <v>73</v>
      </c>
      <c r="F4" s="49" t="s">
        <v>94</v>
      </c>
      <c r="G4" s="49" t="s">
        <v>72</v>
      </c>
      <c r="H4" s="49" t="s">
        <v>73</v>
      </c>
      <c r="I4" s="49" t="s">
        <v>94</v>
      </c>
      <c r="J4" s="49" t="s">
        <v>72</v>
      </c>
      <c r="K4" s="49" t="s">
        <v>73</v>
      </c>
    </row>
    <row r="5" spans="1:11">
      <c r="A5" s="84" t="s">
        <v>75</v>
      </c>
      <c r="B5" s="87">
        <f>SUM(B6:B14)</f>
        <v>113.3590392</v>
      </c>
      <c r="C5" s="87">
        <f t="shared" ref="C5:K5" si="0">SUM(C6:C14)</f>
        <v>113.3590392</v>
      </c>
      <c r="D5" s="87">
        <f t="shared" si="0"/>
        <v>113.3590392</v>
      </c>
      <c r="E5" s="87">
        <f t="shared" si="0"/>
        <v>0</v>
      </c>
      <c r="F5" s="87">
        <f t="shared" si="0"/>
        <v>0</v>
      </c>
      <c r="G5" s="87">
        <f t="shared" si="0"/>
        <v>0</v>
      </c>
      <c r="H5" s="87">
        <f t="shared" si="0"/>
        <v>0</v>
      </c>
      <c r="I5" s="87">
        <f t="shared" si="0"/>
        <v>0</v>
      </c>
      <c r="J5" s="87">
        <f t="shared" si="0"/>
        <v>0</v>
      </c>
      <c r="K5" s="87">
        <f t="shared" si="0"/>
        <v>0</v>
      </c>
    </row>
    <row r="6" spans="1:11">
      <c r="A6" s="87" t="str">
        <f>整体支出绩效目标表!D3</f>
        <v>华池县乔川乡卫生院</v>
      </c>
      <c r="B6" s="87">
        <f>C6</f>
        <v>113.3590392</v>
      </c>
      <c r="C6" s="87">
        <f>D6+E6</f>
        <v>113.3590392</v>
      </c>
      <c r="D6" s="87">
        <f>表一!D40</f>
        <v>113.3590392</v>
      </c>
      <c r="E6" s="87"/>
      <c r="F6" s="87"/>
      <c r="G6" s="87"/>
      <c r="H6" s="87"/>
      <c r="I6" s="87"/>
      <c r="J6" s="87"/>
      <c r="K6" s="87"/>
    </row>
    <row r="7" spans="1:1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">
      <c r="A15" s="61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6" sqref="G6"/>
    </sheetView>
  </sheetViews>
  <sheetFormatPr defaultColWidth="9" defaultRowHeight="14.2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40" t="s">
        <v>138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5" customHeight="1" spans="1:5">
      <c r="A3" s="49" t="s">
        <v>70</v>
      </c>
      <c r="B3" s="49"/>
      <c r="C3" s="49" t="s">
        <v>135</v>
      </c>
      <c r="D3" s="49"/>
      <c r="E3" s="49"/>
    </row>
    <row r="4" ht="35" customHeight="1" spans="1:5">
      <c r="A4" s="49" t="s">
        <v>139</v>
      </c>
      <c r="B4" s="49" t="s">
        <v>140</v>
      </c>
      <c r="C4" s="49" t="s">
        <v>94</v>
      </c>
      <c r="D4" s="49" t="s">
        <v>72</v>
      </c>
      <c r="E4" s="49" t="s">
        <v>73</v>
      </c>
    </row>
    <row r="5" ht="35" customHeight="1" spans="1:5">
      <c r="A5" s="80" t="s">
        <v>141</v>
      </c>
      <c r="B5" s="81" t="s">
        <v>142</v>
      </c>
      <c r="C5" s="82">
        <f>SUM(D5:E5)</f>
        <v>113.3590392</v>
      </c>
      <c r="D5" s="82">
        <f>D6+D12+D17</f>
        <v>113.3590392</v>
      </c>
      <c r="E5" s="82"/>
    </row>
    <row r="6" ht="35" customHeight="1" spans="1:5">
      <c r="A6" s="80">
        <v>208</v>
      </c>
      <c r="B6" s="83" t="s">
        <v>143</v>
      </c>
      <c r="C6" s="82">
        <f>SUM(D6:E6)</f>
        <v>17.9748504</v>
      </c>
      <c r="D6" s="84">
        <f>D7+D10</f>
        <v>17.9748504</v>
      </c>
      <c r="E6" s="84"/>
    </row>
    <row r="7" ht="35" customHeight="1" spans="1:5">
      <c r="A7" s="80">
        <v>20805</v>
      </c>
      <c r="B7" s="83" t="s">
        <v>144</v>
      </c>
      <c r="C7" s="82">
        <f>SUM(D7:E7)</f>
        <v>16.284528</v>
      </c>
      <c r="D7" s="84">
        <f>SUM(D8:D9)</f>
        <v>16.284528</v>
      </c>
      <c r="E7" s="84"/>
    </row>
    <row r="8" ht="35" customHeight="1" spans="1:5">
      <c r="A8" s="85">
        <v>2080505</v>
      </c>
      <c r="B8" s="86" t="s">
        <v>145</v>
      </c>
      <c r="C8" s="82">
        <f>SUM(D8:E8)</f>
        <v>11.022752</v>
      </c>
      <c r="D8" s="87">
        <f>表三!C7</f>
        <v>11.022752</v>
      </c>
      <c r="E8" s="87"/>
    </row>
    <row r="9" ht="35" customHeight="1" spans="1:5">
      <c r="A9" s="85">
        <v>2080506</v>
      </c>
      <c r="B9" s="86" t="s">
        <v>146</v>
      </c>
      <c r="C9" s="82">
        <f>SUM(D9:E9)</f>
        <v>5.261776</v>
      </c>
      <c r="D9" s="87">
        <f>表三!C8</f>
        <v>5.261776</v>
      </c>
      <c r="E9" s="87"/>
    </row>
    <row r="10" ht="35" customHeight="1" spans="1:5">
      <c r="A10" s="80">
        <v>20899</v>
      </c>
      <c r="B10" s="83" t="s">
        <v>147</v>
      </c>
      <c r="C10" s="82">
        <f t="shared" ref="C10:C19" si="0">SUM(D10:E10)</f>
        <v>1.6903224</v>
      </c>
      <c r="D10" s="87">
        <f>D11</f>
        <v>1.6903224</v>
      </c>
      <c r="E10" s="84"/>
    </row>
    <row r="11" ht="35" customHeight="1" spans="1:5">
      <c r="A11" s="85">
        <v>2089999</v>
      </c>
      <c r="B11" s="86" t="s">
        <v>147</v>
      </c>
      <c r="C11" s="82">
        <f t="shared" si="0"/>
        <v>1.6903224</v>
      </c>
      <c r="D11" s="87">
        <f>表三!C10</f>
        <v>1.6903224</v>
      </c>
      <c r="E11" s="87"/>
    </row>
    <row r="12" ht="35" customHeight="1" spans="1:5">
      <c r="A12" s="80">
        <v>201</v>
      </c>
      <c r="B12" s="83" t="s">
        <v>148</v>
      </c>
      <c r="C12" s="82">
        <f t="shared" si="0"/>
        <v>87.4915248</v>
      </c>
      <c r="D12" s="87">
        <f>D13+D15</f>
        <v>87.4915248</v>
      </c>
      <c r="E12" s="84"/>
    </row>
    <row r="13" ht="35" customHeight="1" spans="1:5">
      <c r="A13" s="80">
        <v>20103</v>
      </c>
      <c r="B13" s="83" t="s">
        <v>149</v>
      </c>
      <c r="C13" s="82">
        <f t="shared" si="0"/>
        <v>82.1365188</v>
      </c>
      <c r="D13" s="87">
        <f>D14</f>
        <v>82.1365188</v>
      </c>
      <c r="E13" s="84"/>
    </row>
    <row r="14" ht="35" customHeight="1" spans="1:5">
      <c r="A14" s="85">
        <v>2100302</v>
      </c>
      <c r="B14" s="86" t="s">
        <v>150</v>
      </c>
      <c r="C14" s="82">
        <f t="shared" si="0"/>
        <v>82.1365188</v>
      </c>
      <c r="D14" s="87">
        <f>表三!C13</f>
        <v>82.1365188</v>
      </c>
      <c r="E14" s="87"/>
    </row>
    <row r="15" ht="35" customHeight="1" spans="1:5">
      <c r="A15" s="80">
        <v>21011</v>
      </c>
      <c r="B15" s="83" t="s">
        <v>151</v>
      </c>
      <c r="C15" s="82">
        <f t="shared" si="0"/>
        <v>5.355006</v>
      </c>
      <c r="D15" s="87">
        <f>D16</f>
        <v>5.355006</v>
      </c>
      <c r="E15" s="84"/>
    </row>
    <row r="16" ht="35" customHeight="1" spans="1:5">
      <c r="A16" s="85">
        <v>2101102</v>
      </c>
      <c r="B16" s="86" t="s">
        <v>152</v>
      </c>
      <c r="C16" s="82">
        <f t="shared" si="0"/>
        <v>5.355006</v>
      </c>
      <c r="D16" s="87">
        <f>表三!C15</f>
        <v>5.355006</v>
      </c>
      <c r="E16" s="87"/>
    </row>
    <row r="17" ht="35" customHeight="1" spans="1:5">
      <c r="A17" s="80">
        <v>221</v>
      </c>
      <c r="B17" s="83" t="s">
        <v>153</v>
      </c>
      <c r="C17" s="82">
        <f t="shared" si="0"/>
        <v>7.892664</v>
      </c>
      <c r="D17" s="87">
        <f>D18</f>
        <v>7.892664</v>
      </c>
      <c r="E17" s="84"/>
    </row>
    <row r="18" ht="35" customHeight="1" spans="1:5">
      <c r="A18" s="80">
        <v>22102</v>
      </c>
      <c r="B18" s="83" t="s">
        <v>154</v>
      </c>
      <c r="C18" s="82">
        <f t="shared" si="0"/>
        <v>7.892664</v>
      </c>
      <c r="D18" s="87">
        <f>D19</f>
        <v>7.892664</v>
      </c>
      <c r="E18" s="84"/>
    </row>
    <row r="19" ht="35" customHeight="1" spans="1:5">
      <c r="A19" s="85">
        <v>2210201</v>
      </c>
      <c r="B19" s="86" t="s">
        <v>155</v>
      </c>
      <c r="C19" s="82">
        <f t="shared" si="0"/>
        <v>7.892664</v>
      </c>
      <c r="D19" s="87">
        <f>表三!C18</f>
        <v>7.892664</v>
      </c>
      <c r="E19" s="87"/>
    </row>
    <row r="20" spans="1:1">
      <c r="A20" s="61" t="s">
        <v>90</v>
      </c>
    </row>
    <row r="21" spans="1:1">
      <c r="A21" s="62" t="s">
        <v>131</v>
      </c>
    </row>
    <row r="22" spans="1:1">
      <c r="A22" s="62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8" sqref="E8"/>
    </sheetView>
  </sheetViews>
  <sheetFormatPr defaultColWidth="9" defaultRowHeight="14.2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64" t="s">
        <v>156</v>
      </c>
      <c r="B1" s="64"/>
      <c r="C1" s="64"/>
      <c r="D1" s="64"/>
      <c r="E1" s="64"/>
    </row>
    <row r="2" spans="1:5">
      <c r="A2" s="65"/>
      <c r="B2" s="66"/>
      <c r="C2" s="66"/>
      <c r="D2" s="66"/>
      <c r="E2" s="66" t="s">
        <v>1</v>
      </c>
    </row>
    <row r="3" ht="20.1" customHeight="1" spans="1:5">
      <c r="A3" s="67" t="s">
        <v>157</v>
      </c>
      <c r="B3" s="67"/>
      <c r="C3" s="67" t="s">
        <v>158</v>
      </c>
      <c r="D3" s="67"/>
      <c r="E3" s="67"/>
    </row>
    <row r="4" ht="20.1" customHeight="1" spans="1:5">
      <c r="A4" s="67" t="s">
        <v>159</v>
      </c>
      <c r="B4" s="67" t="s">
        <v>160</v>
      </c>
      <c r="C4" s="67" t="s">
        <v>161</v>
      </c>
      <c r="D4" s="67" t="s">
        <v>162</v>
      </c>
      <c r="E4" s="67" t="s">
        <v>163</v>
      </c>
    </row>
    <row r="5" ht="20.1" customHeight="1" spans="1:5">
      <c r="A5" s="68"/>
      <c r="B5" s="69" t="s">
        <v>161</v>
      </c>
      <c r="C5" s="70">
        <f t="shared" ref="C5:C20" si="0">SUM(D5:E5)</f>
        <v>113.3590392</v>
      </c>
      <c r="D5" s="70">
        <f>D6+D15</f>
        <v>110.2224204</v>
      </c>
      <c r="E5" s="70">
        <f>E6+E15</f>
        <v>3.1366188</v>
      </c>
    </row>
    <row r="6" ht="20.1" customHeight="1" spans="1:5">
      <c r="A6" s="68">
        <v>301</v>
      </c>
      <c r="B6" s="71" t="s">
        <v>164</v>
      </c>
      <c r="C6" s="70">
        <f t="shared" si="0"/>
        <v>110.2224204</v>
      </c>
      <c r="D6" s="72">
        <f>SUM(D7:D14)</f>
        <v>110.2224204</v>
      </c>
      <c r="E6" s="72">
        <f>SUM(E7:E14)</f>
        <v>0</v>
      </c>
    </row>
    <row r="7" ht="20.1" customHeight="1" spans="1:5">
      <c r="A7" s="73">
        <v>30101</v>
      </c>
      <c r="B7" s="74" t="s">
        <v>165</v>
      </c>
      <c r="C7" s="75">
        <f t="shared" si="0"/>
        <v>28.0776</v>
      </c>
      <c r="D7" s="76">
        <v>28.0776</v>
      </c>
      <c r="E7" s="76"/>
    </row>
    <row r="8" ht="20.1" customHeight="1" spans="1:5">
      <c r="A8" s="73">
        <v>30102</v>
      </c>
      <c r="B8" s="74" t="s">
        <v>166</v>
      </c>
      <c r="C8" s="75">
        <f t="shared" si="0"/>
        <v>44.0425</v>
      </c>
      <c r="D8" s="76">
        <v>44.0425</v>
      </c>
      <c r="E8" s="76"/>
    </row>
    <row r="9" ht="20.1" customHeight="1" spans="1:5">
      <c r="A9" s="73">
        <v>30103</v>
      </c>
      <c r="B9" s="74" t="s">
        <v>167</v>
      </c>
      <c r="C9" s="75">
        <f t="shared" si="0"/>
        <v>6.8798</v>
      </c>
      <c r="D9" s="76">
        <v>6.8798</v>
      </c>
      <c r="E9" s="76"/>
    </row>
    <row r="10" ht="20.1" customHeight="1" spans="1:5">
      <c r="A10" s="73">
        <v>30108</v>
      </c>
      <c r="B10" s="74" t="s">
        <v>168</v>
      </c>
      <c r="C10" s="75">
        <f t="shared" si="0"/>
        <v>11.022752</v>
      </c>
      <c r="D10" s="76">
        <v>11.022752</v>
      </c>
      <c r="E10" s="76"/>
    </row>
    <row r="11" ht="20.1" customHeight="1" spans="1:5">
      <c r="A11" s="73">
        <v>30109</v>
      </c>
      <c r="B11" s="74" t="s">
        <v>169</v>
      </c>
      <c r="C11" s="75">
        <f t="shared" si="0"/>
        <v>5.261776</v>
      </c>
      <c r="D11" s="76">
        <v>5.261776</v>
      </c>
      <c r="E11" s="76"/>
    </row>
    <row r="12" ht="20.1" customHeight="1" spans="1:5">
      <c r="A12" s="73">
        <v>30110</v>
      </c>
      <c r="B12" s="74" t="s">
        <v>170</v>
      </c>
      <c r="C12" s="75">
        <f t="shared" si="0"/>
        <v>5.355006</v>
      </c>
      <c r="D12" s="76">
        <v>5.355006</v>
      </c>
      <c r="E12" s="76"/>
    </row>
    <row r="13" ht="20.1" customHeight="1" spans="1:5">
      <c r="A13" s="73">
        <v>30112</v>
      </c>
      <c r="B13" s="74" t="s">
        <v>171</v>
      </c>
      <c r="C13" s="75">
        <f t="shared" si="0"/>
        <v>1.6903224</v>
      </c>
      <c r="D13" s="76">
        <v>1.6903224</v>
      </c>
      <c r="E13" s="76"/>
    </row>
    <row r="14" ht="20.1" customHeight="1" spans="1:5">
      <c r="A14" s="73">
        <v>30113</v>
      </c>
      <c r="B14" s="74" t="s">
        <v>155</v>
      </c>
      <c r="C14" s="75">
        <f t="shared" si="0"/>
        <v>7.892664</v>
      </c>
      <c r="D14" s="76">
        <v>7.892664</v>
      </c>
      <c r="E14" s="76"/>
    </row>
    <row r="15" ht="20.1" customHeight="1" spans="1:5">
      <c r="A15" s="68">
        <v>302</v>
      </c>
      <c r="B15" s="71" t="s">
        <v>172</v>
      </c>
      <c r="C15" s="70">
        <f t="shared" si="0"/>
        <v>3.1366188</v>
      </c>
      <c r="D15" s="72">
        <f>SUM(D16:D18)</f>
        <v>0</v>
      </c>
      <c r="E15" s="72">
        <f>SUM(E16:E18)</f>
        <v>3.1366188</v>
      </c>
    </row>
    <row r="16" ht="20.1" customHeight="1" spans="1:5">
      <c r="A16" s="73">
        <v>30228</v>
      </c>
      <c r="B16" s="74" t="s">
        <v>173</v>
      </c>
      <c r="C16" s="75">
        <f t="shared" si="0"/>
        <v>0.7643088</v>
      </c>
      <c r="D16" s="76"/>
      <c r="E16" s="76">
        <v>0.7643088</v>
      </c>
    </row>
    <row r="17" ht="20.1" customHeight="1" spans="1:5">
      <c r="A17" s="73">
        <v>30229</v>
      </c>
      <c r="B17" s="74" t="s">
        <v>174</v>
      </c>
      <c r="C17" s="75">
        <f t="shared" si="0"/>
        <v>1.59231</v>
      </c>
      <c r="D17" s="76"/>
      <c r="E17" s="76">
        <v>1.59231</v>
      </c>
    </row>
    <row r="18" ht="20.1" customHeight="1" spans="1:5">
      <c r="A18" s="73">
        <v>30299</v>
      </c>
      <c r="B18" s="74" t="s">
        <v>175</v>
      </c>
      <c r="C18" s="75">
        <f t="shared" si="0"/>
        <v>0.78</v>
      </c>
      <c r="D18" s="76"/>
      <c r="E18" s="76">
        <v>0.78</v>
      </c>
    </row>
    <row r="19" spans="1:5">
      <c r="A19" s="77" t="s">
        <v>90</v>
      </c>
      <c r="B19" s="78"/>
      <c r="C19" s="78"/>
      <c r="D19" s="78"/>
      <c r="E19" s="78"/>
    </row>
    <row r="20" spans="1:5">
      <c r="A20" s="79" t="s">
        <v>131</v>
      </c>
      <c r="B20" s="78"/>
      <c r="C20" s="78"/>
      <c r="D20" s="78"/>
      <c r="E20" s="78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6" sqref="F6"/>
    </sheetView>
  </sheetViews>
  <sheetFormatPr defaultColWidth="9" defaultRowHeight="14.25" outlineLevelCol="7"/>
  <cols>
    <col min="1" max="1" width="29" customWidth="1"/>
    <col min="2" max="8" width="14.625" customWidth="1"/>
  </cols>
  <sheetData>
    <row r="1" ht="20.25" spans="1:8">
      <c r="A1" s="40" t="s">
        <v>176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/>
      <c r="H2" s="42" t="s">
        <v>1</v>
      </c>
    </row>
    <row r="3" ht="15" customHeight="1" spans="1:8">
      <c r="A3" s="49" t="s">
        <v>133</v>
      </c>
      <c r="B3" s="57" t="s">
        <v>177</v>
      </c>
      <c r="C3" s="57"/>
      <c r="D3" s="57"/>
      <c r="E3" s="57"/>
      <c r="F3" s="57"/>
      <c r="G3" s="57" t="s">
        <v>178</v>
      </c>
      <c r="H3" s="57" t="s">
        <v>179</v>
      </c>
    </row>
    <row r="4" ht="15" customHeight="1" spans="1:8">
      <c r="A4" s="49"/>
      <c r="B4" s="57" t="s">
        <v>94</v>
      </c>
      <c r="C4" s="57" t="s">
        <v>180</v>
      </c>
      <c r="D4" s="57" t="s">
        <v>181</v>
      </c>
      <c r="E4" s="57" t="s">
        <v>182</v>
      </c>
      <c r="F4" s="57"/>
      <c r="G4" s="57"/>
      <c r="H4" s="57"/>
    </row>
    <row r="5" spans="1:8">
      <c r="A5" s="49"/>
      <c r="B5" s="57"/>
      <c r="C5" s="57"/>
      <c r="D5" s="57"/>
      <c r="E5" s="57" t="s">
        <v>183</v>
      </c>
      <c r="F5" s="57" t="s">
        <v>184</v>
      </c>
      <c r="G5" s="57"/>
      <c r="H5" s="57"/>
    </row>
    <row r="6" spans="1:8">
      <c r="A6" s="57" t="str">
        <f>整体支出绩效目标表!D3</f>
        <v>华池县乔川乡卫生院</v>
      </c>
      <c r="B6" s="57">
        <f>C6+D6+E6+F6+G6+H6</f>
        <v>0</v>
      </c>
      <c r="C6" s="57"/>
      <c r="D6" s="57"/>
      <c r="E6" s="57"/>
      <c r="F6" s="63"/>
      <c r="G6" s="57"/>
      <c r="H6" s="57"/>
    </row>
    <row r="7" spans="1:8">
      <c r="A7" s="58"/>
      <c r="B7" s="59"/>
      <c r="C7" s="59"/>
      <c r="D7" s="59"/>
      <c r="E7" s="59"/>
      <c r="F7" s="59"/>
      <c r="G7" s="59"/>
      <c r="H7" s="59"/>
    </row>
    <row r="8" spans="1:8">
      <c r="A8" s="60"/>
      <c r="B8" s="59"/>
      <c r="C8" s="59"/>
      <c r="D8" s="59"/>
      <c r="E8" s="59"/>
      <c r="F8" s="59"/>
      <c r="G8" s="59"/>
      <c r="H8" s="59"/>
    </row>
    <row r="9" spans="1:8">
      <c r="A9" s="60"/>
      <c r="B9" s="59"/>
      <c r="C9" s="59"/>
      <c r="D9" s="59"/>
      <c r="E9" s="59"/>
      <c r="F9" s="59"/>
      <c r="G9" s="59"/>
      <c r="H9" s="59"/>
    </row>
    <row r="10" spans="1:8">
      <c r="A10" s="60"/>
      <c r="B10" s="59"/>
      <c r="C10" s="59"/>
      <c r="D10" s="59"/>
      <c r="E10" s="59"/>
      <c r="F10" s="59"/>
      <c r="G10" s="59"/>
      <c r="H10" s="59"/>
    </row>
    <row r="11" spans="1:8">
      <c r="A11" s="60"/>
      <c r="B11" s="59"/>
      <c r="C11" s="59"/>
      <c r="D11" s="59"/>
      <c r="E11" s="59"/>
      <c r="F11" s="59"/>
      <c r="G11" s="59"/>
      <c r="H11" s="59"/>
    </row>
    <row r="12" spans="1:8">
      <c r="A12" s="60"/>
      <c r="B12" s="59"/>
      <c r="C12" s="59"/>
      <c r="D12" s="59"/>
      <c r="E12" s="59"/>
      <c r="F12" s="59"/>
      <c r="G12" s="59"/>
      <c r="H12" s="59"/>
    </row>
    <row r="13" spans="1:8">
      <c r="A13" s="60"/>
      <c r="B13" s="59"/>
      <c r="C13" s="59"/>
      <c r="D13" s="59"/>
      <c r="E13" s="59"/>
      <c r="F13" s="59"/>
      <c r="G13" s="59"/>
      <c r="H13" s="59"/>
    </row>
    <row r="14" spans="1:8">
      <c r="A14" s="60"/>
      <c r="B14" s="59"/>
      <c r="C14" s="59"/>
      <c r="D14" s="59"/>
      <c r="E14" s="59"/>
      <c r="F14" s="59"/>
      <c r="G14" s="59"/>
      <c r="H14" s="59"/>
    </row>
    <row r="15" spans="1:8">
      <c r="A15" s="60"/>
      <c r="B15" s="59"/>
      <c r="C15" s="59"/>
      <c r="D15" s="59"/>
      <c r="E15" s="59"/>
      <c r="F15" s="59"/>
      <c r="G15" s="59"/>
      <c r="H15" s="59"/>
    </row>
    <row r="16" spans="1:8">
      <c r="A16" s="60"/>
      <c r="B16" s="59"/>
      <c r="C16" s="59"/>
      <c r="D16" s="59"/>
      <c r="E16" s="59"/>
      <c r="F16" s="59"/>
      <c r="G16" s="59"/>
      <c r="H16" s="59"/>
    </row>
    <row r="17" spans="1:1">
      <c r="A17" s="61" t="s">
        <v>90</v>
      </c>
    </row>
    <row r="18" spans="1:1">
      <c r="A18" s="62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11" sqref="E11"/>
    </sheetView>
  </sheetViews>
  <sheetFormatPr defaultColWidth="9" defaultRowHeight="14.2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0" t="s">
        <v>185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186</v>
      </c>
      <c r="B3" s="49" t="s">
        <v>4</v>
      </c>
      <c r="C3" s="49" t="s">
        <v>94</v>
      </c>
      <c r="D3" s="49" t="s">
        <v>72</v>
      </c>
      <c r="E3" s="49" t="s">
        <v>73</v>
      </c>
    </row>
    <row r="4" spans="1:5">
      <c r="A4" s="51"/>
      <c r="B4" s="52" t="s">
        <v>134</v>
      </c>
      <c r="C4" s="53"/>
      <c r="D4" s="53"/>
      <c r="E4" s="55"/>
    </row>
    <row r="5" spans="1:5">
      <c r="A5" s="54">
        <v>1</v>
      </c>
      <c r="B5" s="47" t="s">
        <v>187</v>
      </c>
      <c r="C5" s="46"/>
      <c r="D5" s="46"/>
      <c r="E5" s="56"/>
    </row>
    <row r="6" spans="1:5">
      <c r="A6" s="54">
        <v>2</v>
      </c>
      <c r="B6" s="47" t="s">
        <v>188</v>
      </c>
      <c r="C6" s="46"/>
      <c r="D6" s="46"/>
      <c r="E6" s="56"/>
    </row>
    <row r="7" spans="1:5">
      <c r="A7" s="54">
        <v>3</v>
      </c>
      <c r="B7" s="47" t="s">
        <v>189</v>
      </c>
      <c r="C7" s="46"/>
      <c r="D7" s="46"/>
      <c r="E7" s="56"/>
    </row>
    <row r="8" spans="1:5">
      <c r="A8" s="54">
        <v>4</v>
      </c>
      <c r="B8" s="47" t="s">
        <v>190</v>
      </c>
      <c r="C8" s="46"/>
      <c r="D8" s="46"/>
      <c r="E8" s="56"/>
    </row>
    <row r="9" spans="1:5">
      <c r="A9" s="54">
        <v>5</v>
      </c>
      <c r="B9" s="47" t="s">
        <v>191</v>
      </c>
      <c r="C9" s="46"/>
      <c r="D9" s="46"/>
      <c r="E9" s="56"/>
    </row>
    <row r="10" spans="1:5">
      <c r="A10" s="54">
        <v>6</v>
      </c>
      <c r="B10" s="47" t="s">
        <v>192</v>
      </c>
      <c r="C10" s="46"/>
      <c r="D10" s="46"/>
      <c r="E10" s="56"/>
    </row>
    <row r="11" spans="1:5">
      <c r="A11" s="54">
        <v>7</v>
      </c>
      <c r="B11" s="47" t="s">
        <v>193</v>
      </c>
      <c r="C11" s="46"/>
      <c r="D11" s="46"/>
      <c r="E11" s="56"/>
    </row>
    <row r="12" spans="1:5">
      <c r="A12" s="54">
        <v>8</v>
      </c>
      <c r="B12" s="47" t="s">
        <v>194</v>
      </c>
      <c r="C12" s="46"/>
      <c r="D12" s="46"/>
      <c r="E12" s="56"/>
    </row>
    <row r="13" spans="1:5">
      <c r="A13" s="54">
        <v>9</v>
      </c>
      <c r="B13" s="47" t="s">
        <v>195</v>
      </c>
      <c r="C13" s="46"/>
      <c r="D13" s="46"/>
      <c r="E13" s="56"/>
    </row>
    <row r="14" spans="1:5">
      <c r="A14" s="54">
        <v>10</v>
      </c>
      <c r="B14" s="47" t="s">
        <v>196</v>
      </c>
      <c r="C14" s="46"/>
      <c r="D14" s="46"/>
      <c r="E14" s="56"/>
    </row>
    <row r="15" spans="1:5">
      <c r="A15" s="54">
        <v>11</v>
      </c>
      <c r="B15" s="47" t="s">
        <v>197</v>
      </c>
      <c r="C15" s="46"/>
      <c r="D15" s="46"/>
      <c r="E15" s="56"/>
    </row>
    <row r="16" spans="1:5">
      <c r="A16" s="54">
        <v>12</v>
      </c>
      <c r="B16" s="47" t="s">
        <v>198</v>
      </c>
      <c r="C16" s="46"/>
      <c r="D16" s="46"/>
      <c r="E16" s="56"/>
    </row>
    <row r="17" spans="1:5">
      <c r="A17" s="54">
        <v>13</v>
      </c>
      <c r="B17" s="47" t="s">
        <v>199</v>
      </c>
      <c r="C17" s="46"/>
      <c r="D17" s="46"/>
      <c r="E17" s="56"/>
    </row>
    <row r="18" spans="1:5">
      <c r="A18" s="54">
        <v>14</v>
      </c>
      <c r="B18" s="47" t="s">
        <v>200</v>
      </c>
      <c r="C18" s="46"/>
      <c r="D18" s="46"/>
      <c r="E18" s="56"/>
    </row>
    <row r="19" spans="1:5">
      <c r="A19" s="54">
        <v>15</v>
      </c>
      <c r="B19" s="47" t="s">
        <v>201</v>
      </c>
      <c r="C19" s="46"/>
      <c r="D19" s="46"/>
      <c r="E19" s="56"/>
    </row>
    <row r="20" spans="1:1">
      <c r="A20" s="48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2025-02-11T15:59:24Z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FA14F1406822400A8A5D0B23242AAE5F_13</vt:lpwstr>
  </property>
  <property fmtid="{D5CDD505-2E9C-101B-9397-08002B2CF9AE}" pid="3" name="KSOProductBuildVer">
    <vt:lpwstr>2052-12.8.2.1115</vt:lpwstr>
  </property>
</Properties>
</file>