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4" activeTab="18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一" sheetId="17" r:id="rId15"/>
    <sheet name="项目支出绩效目标表二" sheetId="18" r:id="rId16"/>
    <sheet name="项目支出绩效目标表三" sheetId="19" r:id="rId17"/>
    <sheet name="项目支出绩效目标表四" sheetId="20" r:id="rId18"/>
    <sheet name="项目支出绩效目标表五" sheetId="21" r:id="rId19"/>
    <sheet name="项目支出绩效目标表六" sheetId="22" r:id="rId20"/>
  </sheets>
  <externalReferences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<sst xmlns="http://schemas.openxmlformats.org/spreadsheetml/2006/main" count="874" uniqueCount="480">
  <si>
    <t>附件2</t>
  </si>
  <si>
    <t>部门/单位预算公开情况审核表</t>
  </si>
  <si>
    <t>部门（单位）名称：华池县水务局</t>
  </si>
  <si>
    <t>单位所属部门：农业农村股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</si>
  <si>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</si>
  <si>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</si>
  <si>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</si>
  <si>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</si>
  <si>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</si>
  <si>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</si>
  <si>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</si>
  <si>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</si>
  <si>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</si>
  <si>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</si>
  <si>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</si>
  <si>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</si>
  <si>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</si>
  <si>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</si>
  <si>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</si>
  <si>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</si>
  <si>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</si>
  <si>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</si>
  <si>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</si>
  <si>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</si>
  <si>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</si>
  <si>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</si>
  <si>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</si>
  <si>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</si>
  <si>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</si>
  <si>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</si>
  <si>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</si>
  <si>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</si>
  <si>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</si>
  <si>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</si>
  <si>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</si>
  <si>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</si>
  <si>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</si>
  <si>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</si>
  <si>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</si>
  <si>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</si>
  <si>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</si>
  <si>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</si>
  <si>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</si>
  <si>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</si>
  <si>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</si>
  <si>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</si>
  <si>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</si>
  <si>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</si>
  <si>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</si>
  <si>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</si>
  <si>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</si>
  <si>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</si>
  <si>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</si>
  <si>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</si>
  <si>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</si>
  <si>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</si>
  <si>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</si>
  <si>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</si>
  <si>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</si>
  <si>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</si>
  <si>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</si>
  <si>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</si>
  <si>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</si>
  <si>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t>八、社会保障和就业支出</t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</si>
  <si>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</si>
  <si>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</si>
  <si>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</si>
  <si>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</si>
  <si>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</si>
  <si>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</si>
  <si>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</si>
  <si>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</si>
  <si>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</si>
  <si>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</si>
  <si>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</si>
  <si>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</si>
  <si>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</si>
  <si>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</si>
  <si>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</si>
  <si>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</si>
  <si>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</si>
  <si>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</si>
  <si>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</si>
  <si>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</si>
  <si>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</si>
  <si>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</si>
  <si>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</si>
  <si>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</si>
  <si>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</si>
  <si>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</si>
  <si>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</si>
  <si>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</si>
  <si>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</si>
  <si>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</si>
  <si>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</si>
  <si>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</si>
  <si>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</si>
  <si>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</si>
  <si>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</si>
  <si>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</si>
  <si>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</si>
  <si>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</si>
  <si>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</si>
  <si>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</si>
  <si>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</si>
  <si>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</si>
  <si>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</si>
  <si>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</si>
  <si>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</si>
  <si>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</si>
  <si>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</si>
  <si>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</si>
  <si>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</si>
  <si>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</si>
  <si>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</si>
  <si>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</si>
  <si>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</si>
  <si>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</si>
  <si>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</si>
  <si>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</si>
  <si>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       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</si>
  <si>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</si>
  <si>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</si>
  <si>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</si>
  <si>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</si>
  <si>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</si>
  <si>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</si>
  <si>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</si>
  <si>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</si>
  <si>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</si>
  <si>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</si>
  <si>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</si>
  <si>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</si>
  <si>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</si>
  <si>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</si>
  <si>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</si>
  <si>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</si>
  <si>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</si>
  <si>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</si>
  <si>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</si>
  <si>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</si>
  <si>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</si>
  <si>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</si>
  <si>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</si>
  <si>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</si>
  <si>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</si>
  <si>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</si>
  <si>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</si>
  <si>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</si>
  <si>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</si>
  <si>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</si>
  <si>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</si>
  <si>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</si>
  <si>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</si>
  <si>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</si>
  <si>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</si>
  <si>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</si>
  <si>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</si>
  <si>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</si>
  <si>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</si>
  <si>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</si>
  <si>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</si>
  <si>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</si>
  <si>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</si>
  <si>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</si>
  <si>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</si>
  <si>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</si>
  <si>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</si>
  <si>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</si>
  <si>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</si>
  <si>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</si>
  <si>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</si>
  <si>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</si>
  <si>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</si>
  <si>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</si>
  <si>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</si>
  <si>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</si>
  <si>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</si>
  <si>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</si>
  <si>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</si>
  <si>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</si>
  <si>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</si>
  <si>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</si>
  <si>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</si>
  <si>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</si>
  <si>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</si>
  <si>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</si>
  <si>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</si>
  <si>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华池县水务局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</si>
  <si>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</si>
  <si>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</si>
  <si>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</si>
  <si>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</si>
  <si>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</si>
  <si>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</si>
  <si>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</si>
  <si>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</si>
  <si>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</si>
  <si>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</si>
  <si>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</si>
  <si>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</si>
  <si>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</si>
  <si>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</si>
  <si>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行政单位医疗</t>
  </si>
  <si>
    <t>213</t>
  </si>
  <si>
    <t>水利</t>
  </si>
  <si>
    <t>事业运行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</si>
  <si>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</si>
  <si>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</si>
  <si>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</si>
  <si>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</si>
  <si>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</si>
  <si>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</si>
  <si>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</si>
  <si>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</si>
  <si>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</si>
  <si>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</si>
  <si>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</si>
  <si>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</si>
  <si>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</si>
  <si>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</si>
  <si>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</si>
  <si>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</si>
  <si>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</si>
  <si>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</si>
  <si>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</si>
  <si>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</si>
  <si>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</si>
  <si>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</si>
  <si>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</si>
  <si>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</si>
  <si>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</si>
  <si>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</si>
  <si>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残疾人保障金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</si>
  <si>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</si>
  <si>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</si>
  <si>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</si>
  <si>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</si>
  <si>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</si>
  <si>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</si>
  <si>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</si>
  <si>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</si>
  <si>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</si>
  <si>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</si>
  <si>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</si>
  <si>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</si>
  <si>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</si>
  <si>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</si>
  <si>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</si>
  <si>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</si>
  <si>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</si>
  <si>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</si>
  <si>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</si>
  <si>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</si>
  <si>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</si>
  <si>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</si>
  <si>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会议费</t>
  </si>
  <si>
    <t>30211</t>
  </si>
  <si>
    <t>差旅费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</si>
  <si>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</si>
  <si>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</si>
  <si>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</si>
  <si>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</si>
  <si>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</si>
  <si>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</si>
  <si>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</si>
  <si>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</si>
  <si>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</si>
  <si>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</si>
  <si>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</si>
  <si>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</si>
  <si>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</si>
  <si>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30239</t>
  </si>
  <si>
    <t>其他交通费用</t>
  </si>
  <si>
    <t>物业管理费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</si>
  <si>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</si>
  <si>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</si>
  <si>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</si>
  <si>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</si>
  <si>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</si>
  <si>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</si>
  <si>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</si>
  <si>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</si>
  <si>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</si>
  <si>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</si>
  <si>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</si>
  <si>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</si>
  <si>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</si>
  <si>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</si>
  <si>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</si>
  <si>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</si>
  <si>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</si>
  <si>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</si>
  <si>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</si>
  <si>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</si>
  <si>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</si>
  <si>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</si>
  <si>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</si>
  <si>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</si>
  <si>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</si>
  <si>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</si>
  <si>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</si>
  <si>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</si>
  <si>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</si>
  <si>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</si>
  <si>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</si>
  <si>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</si>
  <si>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</si>
  <si>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</si>
  <si>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</si>
  <si>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</si>
  <si>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</si>
  <si>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</si>
  <si>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</si>
  <si>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
 目标2：通过采取系列措施，财政精细化、科学化管理水平不断提高；
 目标3：确保机构正常运转，工资、福利及时足额发放；
 目标4：确保全县竣工淤地坝工程顺利实施、安全运行、安全度汛，充分发挥效益，使受益群众能够满意
 目标5：防止生产建设单位未批先建的违法行为发生、破坏生态植被、增加人为水土流失，具有较高的社会效益。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</si>
  <si>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</si>
  <si>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</si>
  <si>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</si>
  <si>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</si>
  <si>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</si>
  <si>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</si>
  <si>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</si>
  <si>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</si>
  <si>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</si>
  <si>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</si>
  <si>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</si>
  <si>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</si>
  <si>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</si>
  <si>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</si>
  <si>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</si>
  <si>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</si>
  <si>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</si>
  <si>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</si>
  <si>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</si>
  <si>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</si>
  <si>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</si>
  <si>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</si>
  <si>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</si>
  <si>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</si>
  <si>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</si>
  <si>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</si>
  <si>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</si>
  <si>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</si>
  <si>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</si>
  <si>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</si>
  <si>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</si>
  <si>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</si>
  <si>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</si>
  <si>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</si>
  <si>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</si>
  <si>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</si>
  <si>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</si>
  <si>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</si>
  <si>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73人</t>
  </si>
  <si>
    <t>各项工作完成及时率</t>
  </si>
  <si>
    <t>及时</t>
  </si>
  <si>
    <t>完成项目个数</t>
  </si>
  <si>
    <t>2个</t>
  </si>
  <si>
    <t>完成流域综合治理面积</t>
  </si>
  <si>
    <t>16平方公里</t>
  </si>
  <si>
    <t>履职效果目标</t>
  </si>
  <si>
    <t>完善设施建设、改善工作生活环境</t>
  </si>
  <si>
    <t>改善</t>
  </si>
  <si>
    <t>促进水保事业有序发展</t>
  </si>
  <si>
    <t>促进</t>
  </si>
  <si>
    <t>保证水土流失得到有效控制</t>
  </si>
  <si>
    <t>保证</t>
  </si>
  <si>
    <t>服务对象满意度</t>
  </si>
  <si>
    <t>受益对象满意度</t>
  </si>
  <si>
    <t>≥93%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</si>
  <si>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</si>
  <si>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</si>
  <si>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</si>
  <si>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</si>
  <si>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</si>
  <si>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</si>
  <si>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</si>
  <si>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</si>
  <si>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</si>
  <si>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</si>
  <si>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</si>
  <si>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山洪预警“户户知”工程运行维护费及防汛经费</t>
  </si>
  <si>
    <t>项目负责人及联系电话</t>
  </si>
  <si>
    <t>张国俭    0934-5121502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</si>
  <si>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</si>
  <si>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</si>
  <si>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</si>
  <si>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</si>
  <si>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</si>
  <si>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</si>
  <si>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</si>
  <si>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</si>
  <si>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目标1：维护山洪灾害监测预警平台正常运行，保障监测预警站点上线率达到95%以上。
目标2：保障我县山洪灾害监测预警平台及监测预警站点、水库防汛物资等防汛工作正常运行，使监测预警信息能第一时间送达，能会商调度，全县人民群众安全度汛。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</si>
  <si>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</si>
  <si>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</si>
  <si>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</si>
  <si>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</si>
  <si>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</si>
  <si>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</si>
  <si>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</si>
  <si>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指标1：项目成本控制额</t>
  </si>
  <si>
    <r>
      <t>30</t>
    </r>
    <r>
      <rPr>
        <sz val="10"/>
        <color indexed="8"/>
        <rFont val="宋体"/>
        <charset val="134"/>
      </rPr>
      <t>万元</t>
    </r>
  </si>
  <si>
    <t>社会成本</t>
  </si>
  <si>
    <t>指标1：</t>
  </si>
  <si>
    <t>生态成本</t>
  </si>
  <si>
    <t>产出指标</t>
  </si>
  <si>
    <t>数量指标</t>
  </si>
  <si>
    <t>指标1：维护监测预警平台数量</t>
  </si>
  <si>
    <r>
      <t>1</t>
    </r>
    <r>
      <rPr>
        <sz val="10"/>
        <color indexed="8"/>
        <rFont val="宋体"/>
        <charset val="134"/>
      </rPr>
      <t>个</t>
    </r>
  </si>
  <si>
    <t>质量指标</t>
  </si>
  <si>
    <t>指标1：监测预警平台中站点上线率</t>
  </si>
  <si>
    <t>时效指标</t>
  </si>
  <si>
    <t>指标1：保证监测站点数据传输及时性</t>
  </si>
  <si>
    <t>效益指标</t>
  </si>
  <si>
    <t>经济效益
指标</t>
  </si>
  <si>
    <t>社会效益
指标</t>
  </si>
  <si>
    <t>指标1：保障全县人民群众生命财产安全</t>
  </si>
  <si>
    <t>保障</t>
  </si>
  <si>
    <t>生态效益
指标</t>
  </si>
  <si>
    <t>可持续影响
指标</t>
  </si>
  <si>
    <t>满意度指标</t>
  </si>
  <si>
    <t>服务对象满意度指标</t>
  </si>
  <si>
    <t>指标1：受益农户满意度</t>
  </si>
  <si>
    <r>
      <t>≥</t>
    </r>
    <r>
      <rPr>
        <sz val="10"/>
        <color rgb="FF000000"/>
        <rFont val="Times New Roman"/>
        <family val="1"/>
        <charset val="0"/>
      </rPr>
      <t>95%</t>
    </r>
  </si>
  <si>
    <r>
      <t>审核</t>
    </r>
    <r>
      <rPr>
        <sz val="10.5"/>
        <color indexed="8"/>
        <rFont val="Calibri"/>
        <family val="2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</si>
  <si>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</si>
  <si>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</si>
  <si>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</si>
  <si>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华池县农村饮水安全集中供水工程运行管理费</t>
  </si>
  <si>
    <t xml:space="preserve">目标1：保证全县供水安全，保障人民群众生命财产安全。
目标2：对全县15乡镇35处集中供水工程进行正常维护，确保农户用水安全。
</t>
  </si>
  <si>
    <t>指标1：控制工程成本</t>
  </si>
  <si>
    <t>55万元</t>
  </si>
  <si>
    <t>指标1：完成集中供水工程正常维护数量</t>
  </si>
  <si>
    <t>35处</t>
  </si>
  <si>
    <t>指标1：工程验收合格率</t>
  </si>
  <si>
    <t>指标1：工程完成及时性</t>
  </si>
  <si>
    <t>指标1：增加集中供水工程水费收缴</t>
  </si>
  <si>
    <t>≥30万元</t>
  </si>
  <si>
    <t>指标1：保障人民群众供水安全</t>
  </si>
  <si>
    <t>服务对象满度指标</t>
  </si>
  <si>
    <t>指标1：受益对象满意度</t>
  </si>
  <si>
    <r>
      <t>审核</t>
    </r>
    <r>
      <rPr>
        <sz val="10.5"/>
        <color rgb="FF000000"/>
        <rFont val="Calibri"/>
        <family val="2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</si>
  <si>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华池县农村饮水安全维修养护基金</t>
  </si>
  <si>
    <t>目标1：保证全县供水安全，保障人民群众生命财产安全。
目标2：对全县15乡镇35处集中供水工程进行正常维护，确保农户用水安全。</t>
  </si>
  <si>
    <t>40万元</t>
  </si>
  <si>
    <t>指标1：完成供水工程维护乡镇数量</t>
  </si>
  <si>
    <t>15乡镇</t>
  </si>
  <si>
    <t>乡村水管员岗位补贴</t>
  </si>
  <si>
    <t xml:space="preserve">目标1：落实全县41名水管员工资及保险
目标2：岗位补贴合格率达到100%
</t>
  </si>
  <si>
    <t>指标1：乡村水管员岗位补贴</t>
  </si>
  <si>
    <t>25.01万元</t>
  </si>
  <si>
    <t>指标1：保障工资及保险的发放水管员人数</t>
  </si>
  <si>
    <t>41名</t>
  </si>
  <si>
    <t>指标1：岗位补贴合规性</t>
  </si>
  <si>
    <t>合规</t>
  </si>
  <si>
    <t>指标1：年度供水及时性</t>
  </si>
  <si>
    <t>指标1：提高水管员的工作积极性</t>
  </si>
  <si>
    <t>提高</t>
  </si>
  <si>
    <r>
      <t>≥</t>
    </r>
    <r>
      <rPr>
        <sz val="10"/>
        <color indexed="8"/>
        <rFont val="Times New Roman"/>
        <family val="1"/>
        <charset val="0"/>
      </rPr>
      <t>95%</t>
    </r>
  </si>
  <si>
    <t>河（湖）长制工作经费</t>
  </si>
  <si>
    <t>目标1：年内巡河次数不少于5000次
目标2：为了控制河道范围内乱占乱建、乱倒乱排、乱采乱挖、乱堆乱建等问题
目标3：减少河道违法乱纪行为，控制生活污水直接排放</t>
  </si>
  <si>
    <t>指标1：河（湖）长制工作经费控制数</t>
  </si>
  <si>
    <t>≤10万元</t>
  </si>
  <si>
    <t>指标1：年内完成巡河次数</t>
  </si>
  <si>
    <t>≥5000次</t>
  </si>
  <si>
    <t>指标1：水环境秩序达标合格率</t>
  </si>
  <si>
    <r>
      <t>≥</t>
    </r>
    <r>
      <rPr>
        <sz val="10"/>
        <color indexed="8"/>
        <rFont val="Times New Roman"/>
        <family val="1"/>
        <charset val="0"/>
      </rPr>
      <t>98%</t>
    </r>
  </si>
  <si>
    <t>指标1：智慧河湖系统数据传输及时性</t>
  </si>
  <si>
    <t>指标1：降低河道“四乱”问题</t>
  </si>
  <si>
    <t>降低</t>
  </si>
  <si>
    <t>指标1：全县河湖水环境治理，减少河道污染</t>
  </si>
  <si>
    <t>县城调水费用</t>
  </si>
  <si>
    <t xml:space="preserve">目标1：保障县城正常供水
</t>
  </si>
  <si>
    <t>指标1：县城调水费用控制数</t>
  </si>
  <si>
    <t>≤50万元</t>
  </si>
  <si>
    <t>指标1：根据实际用水情况完成调水次数</t>
  </si>
  <si>
    <t>≥1次</t>
  </si>
  <si>
    <t>指标1：保障冬季供水的及时性</t>
  </si>
  <si>
    <t>指标1：保障县城用水户的安全用水</t>
  </si>
  <si>
    <t>指标1：受益群众满意度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</si>
</sst>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宋体"/>
      <charset val="134"/>
      <scheme val="minor"/>
    </font>
    <font>
      <b/>
      <sz val="14"/>
      <color theme="1"/>
      <name val="仿宋_GB2312"/>
      <family val="3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  <charset val="0"/>
    </font>
    <font>
      <sz val="10"/>
      <color rgb="FF000000"/>
      <name val="SimSun"/>
      <charset val="134"/>
    </font>
    <font>
      <sz val="10.5"/>
      <color rgb="FF000000"/>
      <name val="宋体"/>
      <charset val="134"/>
    </font>
    <font>
      <b/>
      <sz val="14"/>
      <color rgb="FF000000"/>
      <name val="仿宋_GB2312"/>
      <family val="3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color indexed="8"/>
      <name val="Calibri"/>
      <family val="2"/>
      <charset val="0"/>
    </font>
    <font>
      <sz val="10"/>
      <color indexed="8"/>
      <name val="Times New Roman"/>
      <family val="1"/>
      <charset val="0"/>
    </font>
    <font>
      <sz val="16"/>
      <color rgb="FF000000"/>
      <name val="仿宋_GB2312"/>
      <charset val="134"/>
    </font>
    <font>
      <sz val="10.5"/>
      <color rgb="FF000000"/>
      <name val="Calibri"/>
      <family val="2"/>
      <charset val="0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13" fillId="0" borderId="3" xfId="49" applyNumberFormat="1" applyFont="1" applyFill="1" applyBorder="1" applyAlignment="1">
      <alignment horizontal="center" vertical="center" wrapText="1"/>
    </xf>
    <xf numFmtId="9" fontId="13" fillId="0" borderId="5" xfId="49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18" fillId="0" borderId="0" xfId="0" applyFont="1" applyAlignment="1">
      <alignment horizontal="justify" vertical="center"/>
    </xf>
    <xf numFmtId="176" fontId="17" fillId="2" borderId="1" xfId="0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right" vertical="top"/>
    </xf>
    <xf numFmtId="0" fontId="20" fillId="3" borderId="1" xfId="0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right" vertical="top" wrapText="1"/>
    </xf>
    <xf numFmtId="176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 wrapText="1"/>
    </xf>
    <xf numFmtId="176" fontId="16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17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16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\mobilefile\2025&#24180;&#37096;&#38376;&#39044;&#31639;&#25209;&#2279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支出功能科目"/>
      <sheetName val="各部门（单位）预算汇总表"/>
      <sheetName val="工资福利支出"/>
      <sheetName val="对个人和家庭补助"/>
      <sheetName val="商品和服务支出"/>
      <sheetName val="一般公共预算支出项目明细表"/>
    </sheetNames>
    <sheetDataSet>
      <sheetData sheetId="0"/>
      <sheetData sheetId="1"/>
      <sheetData sheetId="2"/>
      <sheetData sheetId="3">
        <row r="176">
          <cell r="B176">
            <v>13.1208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3" sqref="A3:K3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44" t="s">
        <v>0</v>
      </c>
    </row>
    <row r="2" ht="36.75" customHeight="1" spans="1: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ht="23.25" customHeight="1" spans="1:11">
      <c r="A3" s="146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ht="24.75" customHeight="1" spans="1:6">
      <c r="A4" s="146" t="s">
        <v>3</v>
      </c>
      <c r="B4" s="146"/>
      <c r="C4" s="146"/>
      <c r="D4" s="146"/>
      <c r="E4" s="146"/>
      <c r="F4" s="146"/>
    </row>
    <row r="5" ht="33" customHeight="1" spans="1:25">
      <c r="A5" s="147"/>
      <c r="B5" s="147" t="s">
        <v>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 t="s">
        <v>5</v>
      </c>
      <c r="S5" s="147"/>
      <c r="T5" s="147"/>
      <c r="U5" s="147"/>
      <c r="V5" s="147"/>
      <c r="W5" s="147" t="s">
        <v>6</v>
      </c>
      <c r="X5" s="147"/>
      <c r="Y5" s="147"/>
    </row>
    <row r="6" ht="166.5" customHeight="1" spans="1:25">
      <c r="A6" s="148" t="s">
        <v>7</v>
      </c>
      <c r="B6" s="149" t="s">
        <v>8</v>
      </c>
      <c r="C6" s="149" t="s">
        <v>9</v>
      </c>
      <c r="D6" s="150" t="s">
        <v>10</v>
      </c>
      <c r="E6" s="150" t="s">
        <v>11</v>
      </c>
      <c r="F6" s="150" t="s">
        <v>12</v>
      </c>
      <c r="G6" s="149" t="s">
        <v>13</v>
      </c>
      <c r="H6" s="149" t="s">
        <v>14</v>
      </c>
      <c r="I6" s="149" t="s">
        <v>15</v>
      </c>
      <c r="J6" s="149" t="s">
        <v>16</v>
      </c>
      <c r="K6" s="149" t="s">
        <v>17</v>
      </c>
      <c r="L6" s="149" t="s">
        <v>18</v>
      </c>
      <c r="M6" s="149" t="s">
        <v>19</v>
      </c>
      <c r="N6" s="149" t="s">
        <v>20</v>
      </c>
      <c r="O6" s="149" t="s">
        <v>21</v>
      </c>
      <c r="P6" s="149" t="s">
        <v>22</v>
      </c>
      <c r="Q6" s="149" t="s">
        <v>23</v>
      </c>
      <c r="R6" s="149" t="s">
        <v>24</v>
      </c>
      <c r="S6" s="149" t="s">
        <v>25</v>
      </c>
      <c r="T6" s="149" t="s">
        <v>26</v>
      </c>
      <c r="U6" s="149" t="s">
        <v>27</v>
      </c>
      <c r="V6" s="149" t="s">
        <v>28</v>
      </c>
      <c r="W6" s="149" t="s">
        <v>29</v>
      </c>
      <c r="X6" s="149" t="s">
        <v>30</v>
      </c>
      <c r="Y6" s="149" t="s">
        <v>31</v>
      </c>
    </row>
    <row r="7" ht="41.25" customHeight="1" spans="1:25">
      <c r="A7" s="147" t="s">
        <v>32</v>
      </c>
      <c r="B7" s="151" t="s">
        <v>33</v>
      </c>
      <c r="C7" s="151" t="s">
        <v>33</v>
      </c>
      <c r="D7" s="151" t="s">
        <v>33</v>
      </c>
      <c r="E7" s="151" t="s">
        <v>33</v>
      </c>
      <c r="F7" s="151" t="s">
        <v>33</v>
      </c>
      <c r="G7" s="151" t="s">
        <v>33</v>
      </c>
      <c r="H7" s="151" t="s">
        <v>33</v>
      </c>
      <c r="I7" s="151" t="s">
        <v>33</v>
      </c>
      <c r="J7" s="151" t="s">
        <v>33</v>
      </c>
      <c r="K7" s="151" t="s">
        <v>33</v>
      </c>
      <c r="L7" s="151" t="s">
        <v>33</v>
      </c>
      <c r="M7" s="151" t="s">
        <v>33</v>
      </c>
      <c r="N7" s="151" t="s">
        <v>33</v>
      </c>
      <c r="O7" s="151" t="s">
        <v>33</v>
      </c>
      <c r="P7" s="151" t="s">
        <v>33</v>
      </c>
      <c r="Q7" s="151" t="s">
        <v>33</v>
      </c>
      <c r="R7" s="151" t="s">
        <v>33</v>
      </c>
      <c r="S7" s="151" t="s">
        <v>33</v>
      </c>
      <c r="T7" s="151" t="s">
        <v>33</v>
      </c>
      <c r="U7" s="151" t="s">
        <v>33</v>
      </c>
      <c r="V7" s="151" t="s">
        <v>33</v>
      </c>
      <c r="W7" s="151" t="s">
        <v>33</v>
      </c>
      <c r="X7" s="151" t="s">
        <v>33</v>
      </c>
      <c r="Y7" s="151" t="s">
        <v>33</v>
      </c>
    </row>
    <row r="8" ht="102.75" customHeight="1" spans="1:25">
      <c r="A8" s="152" t="s">
        <v>34</v>
      </c>
      <c r="B8" s="153" t="s">
        <v>35</v>
      </c>
      <c r="C8" s="154"/>
      <c r="D8" s="154"/>
      <c r="E8" s="154"/>
      <c r="F8" s="152" t="s">
        <v>36</v>
      </c>
      <c r="G8" s="153" t="s">
        <v>35</v>
      </c>
      <c r="H8" s="154"/>
      <c r="I8" s="154"/>
      <c r="J8" s="154"/>
      <c r="K8" s="152" t="s">
        <v>37</v>
      </c>
      <c r="L8" s="153" t="s">
        <v>35</v>
      </c>
      <c r="M8" s="152"/>
      <c r="N8" s="152"/>
      <c r="O8" s="152"/>
      <c r="P8" s="152" t="s">
        <v>38</v>
      </c>
      <c r="Q8" s="153" t="s">
        <v>35</v>
      </c>
      <c r="R8" s="152"/>
      <c r="S8" s="152"/>
      <c r="T8" s="152"/>
      <c r="U8" s="152" t="s">
        <v>39</v>
      </c>
      <c r="V8" s="153" t="s">
        <v>35</v>
      </c>
      <c r="W8" s="152"/>
      <c r="X8" s="152"/>
      <c r="Y8" s="152"/>
    </row>
    <row r="9" ht="38.25" customHeight="1" spans="1:25">
      <c r="A9" s="152"/>
      <c r="B9" s="154" t="s">
        <v>40</v>
      </c>
      <c r="C9" s="154"/>
      <c r="D9" s="154"/>
      <c r="E9" s="154"/>
      <c r="F9" s="147"/>
      <c r="G9" s="154" t="s">
        <v>40</v>
      </c>
      <c r="H9" s="154"/>
      <c r="I9" s="154"/>
      <c r="J9" s="154"/>
      <c r="K9" s="152"/>
      <c r="L9" s="157" t="s">
        <v>40</v>
      </c>
      <c r="M9" s="152"/>
      <c r="N9" s="152"/>
      <c r="O9" s="152"/>
      <c r="P9" s="152"/>
      <c r="Q9" s="157" t="s">
        <v>40</v>
      </c>
      <c r="R9" s="152"/>
      <c r="S9" s="152"/>
      <c r="T9" s="152"/>
      <c r="U9" s="152"/>
      <c r="V9" s="154" t="s">
        <v>40</v>
      </c>
      <c r="W9" s="152"/>
      <c r="X9" s="152"/>
      <c r="Y9" s="152"/>
    </row>
    <row r="10" ht="61.5" customHeight="1" spans="1:25">
      <c r="A10" s="155" t="s">
        <v>41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</row>
  </sheetData>
  <mergeCells count="22">
    <mergeCell ref="A2:Y2"/>
    <mergeCell ref="A3:K3"/>
    <mergeCell ref="A4:F4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35" sqref="E35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86" t="s">
        <v>284</v>
      </c>
      <c r="B1" s="86"/>
      <c r="C1" s="86"/>
      <c r="D1" s="86"/>
      <c r="E1" s="86"/>
    </row>
    <row r="2" spans="1:5">
      <c r="A2" s="87"/>
      <c r="B2" s="88"/>
      <c r="C2" s="88"/>
      <c r="D2" s="88"/>
      <c r="E2" s="88" t="s">
        <v>43</v>
      </c>
    </row>
    <row r="3" spans="1:5">
      <c r="A3" s="96" t="s">
        <v>285</v>
      </c>
      <c r="B3" s="96" t="s">
        <v>46</v>
      </c>
      <c r="C3" s="96" t="s">
        <v>142</v>
      </c>
      <c r="D3" s="96" t="s">
        <v>117</v>
      </c>
      <c r="E3" s="96" t="s">
        <v>118</v>
      </c>
    </row>
    <row r="4" spans="1:5">
      <c r="A4" s="96" t="s">
        <v>96</v>
      </c>
      <c r="B4" s="96" t="s">
        <v>96</v>
      </c>
      <c r="C4" s="96">
        <v>1</v>
      </c>
      <c r="D4" s="96">
        <v>2</v>
      </c>
      <c r="E4" s="96">
        <v>3</v>
      </c>
    </row>
    <row r="5" spans="1:5">
      <c r="A5" s="97"/>
      <c r="B5" s="98" t="s">
        <v>182</v>
      </c>
      <c r="C5" s="99"/>
      <c r="D5" s="99"/>
      <c r="E5" s="100"/>
    </row>
    <row r="6" spans="1:5">
      <c r="A6" s="101">
        <v>1</v>
      </c>
      <c r="B6" s="94" t="s">
        <v>286</v>
      </c>
      <c r="C6" s="93"/>
      <c r="D6" s="93"/>
      <c r="E6" s="102"/>
    </row>
    <row r="7" spans="1:5">
      <c r="A7" s="101">
        <v>2</v>
      </c>
      <c r="B7" s="94" t="s">
        <v>287</v>
      </c>
      <c r="C7" s="93"/>
      <c r="D7" s="93"/>
      <c r="E7" s="102"/>
    </row>
    <row r="8" spans="1:5">
      <c r="A8" s="101">
        <v>3</v>
      </c>
      <c r="B8" s="94" t="s">
        <v>288</v>
      </c>
      <c r="C8" s="93"/>
      <c r="D8" s="93"/>
      <c r="E8" s="102"/>
    </row>
    <row r="9" spans="1:5">
      <c r="A9" s="101">
        <v>4</v>
      </c>
      <c r="B9" s="94" t="s">
        <v>289</v>
      </c>
      <c r="C9" s="93"/>
      <c r="D9" s="93"/>
      <c r="E9" s="102"/>
    </row>
    <row r="10" spans="1:5">
      <c r="A10" s="101">
        <v>5</v>
      </c>
      <c r="B10" s="94" t="s">
        <v>290</v>
      </c>
      <c r="C10" s="93"/>
      <c r="D10" s="93"/>
      <c r="E10" s="102"/>
    </row>
    <row r="11" spans="1:5">
      <c r="A11" s="101">
        <v>6</v>
      </c>
      <c r="B11" s="94" t="s">
        <v>291</v>
      </c>
      <c r="C11" s="93"/>
      <c r="D11" s="93"/>
      <c r="E11" s="102"/>
    </row>
    <row r="12" spans="1:5">
      <c r="A12" s="101">
        <v>7</v>
      </c>
      <c r="B12" s="94" t="s">
        <v>292</v>
      </c>
      <c r="C12" s="93"/>
      <c r="D12" s="93"/>
      <c r="E12" s="102"/>
    </row>
    <row r="13" spans="1:5">
      <c r="A13" s="101">
        <v>8</v>
      </c>
      <c r="B13" s="94" t="s">
        <v>293</v>
      </c>
      <c r="C13" s="93"/>
      <c r="D13" s="93"/>
      <c r="E13" s="102"/>
    </row>
    <row r="14" spans="1:5">
      <c r="A14" s="101">
        <v>9</v>
      </c>
      <c r="B14" s="94" t="s">
        <v>294</v>
      </c>
      <c r="C14" s="93"/>
      <c r="D14" s="93"/>
      <c r="E14" s="102"/>
    </row>
    <row r="15" spans="1:5">
      <c r="A15" s="101">
        <v>10</v>
      </c>
      <c r="B15" s="94" t="s">
        <v>295</v>
      </c>
      <c r="C15" s="93"/>
      <c r="D15" s="93"/>
      <c r="E15" s="102"/>
    </row>
    <row r="16" spans="1:5">
      <c r="A16" s="101">
        <v>11</v>
      </c>
      <c r="B16" s="94" t="s">
        <v>296</v>
      </c>
      <c r="C16" s="93"/>
      <c r="D16" s="93"/>
      <c r="E16" s="102"/>
    </row>
    <row r="17" spans="1:5">
      <c r="A17" s="101">
        <v>12</v>
      </c>
      <c r="B17" s="94" t="s">
        <v>297</v>
      </c>
      <c r="C17" s="93"/>
      <c r="D17" s="93"/>
      <c r="E17" s="102"/>
    </row>
    <row r="18" spans="1:5">
      <c r="A18" s="101">
        <v>13</v>
      </c>
      <c r="B18" s="94" t="s">
        <v>298</v>
      </c>
      <c r="C18" s="93"/>
      <c r="D18" s="93"/>
      <c r="E18" s="102"/>
    </row>
    <row r="19" spans="1:5">
      <c r="A19" s="101">
        <v>14</v>
      </c>
      <c r="B19" s="94" t="s">
        <v>299</v>
      </c>
      <c r="C19" s="93"/>
      <c r="D19" s="93"/>
      <c r="E19" s="102"/>
    </row>
    <row r="20" spans="1:5">
      <c r="A20" s="101">
        <v>15</v>
      </c>
      <c r="B20" s="94" t="s">
        <v>300</v>
      </c>
      <c r="C20" s="93"/>
      <c r="D20" s="93"/>
      <c r="E20" s="102"/>
    </row>
    <row r="21" spans="1:1">
      <c r="A21" s="95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86" t="s">
        <v>301</v>
      </c>
      <c r="B1" s="86"/>
    </row>
    <row r="2" spans="1:2">
      <c r="A2" s="87"/>
      <c r="B2" s="88" t="s">
        <v>43</v>
      </c>
    </row>
    <row r="3" ht="15" customHeight="1" spans="1:2">
      <c r="A3" s="89" t="s">
        <v>302</v>
      </c>
      <c r="B3" s="90" t="s">
        <v>303</v>
      </c>
    </row>
    <row r="4" spans="1:2">
      <c r="A4" s="89"/>
      <c r="B4" s="90"/>
    </row>
    <row r="5" spans="1:2">
      <c r="A5" s="91" t="s">
        <v>96</v>
      </c>
      <c r="B5" s="90">
        <v>1</v>
      </c>
    </row>
    <row r="6" spans="1:2">
      <c r="A6" s="92" t="s">
        <v>187</v>
      </c>
      <c r="B6" s="93"/>
    </row>
    <row r="7" spans="1:2">
      <c r="A7" s="94" t="s">
        <v>304</v>
      </c>
      <c r="B7" s="93"/>
    </row>
    <row r="8" spans="1:2">
      <c r="A8" s="94"/>
      <c r="B8" s="93"/>
    </row>
    <row r="9" spans="1:2">
      <c r="A9" s="94"/>
      <c r="B9" s="93"/>
    </row>
    <row r="10" spans="1:2">
      <c r="A10" s="94"/>
      <c r="B10" s="93"/>
    </row>
    <row r="11" spans="1:2">
      <c r="A11" s="94"/>
      <c r="B11" s="93"/>
    </row>
    <row r="12" spans="1:2">
      <c r="A12" s="94"/>
      <c r="B12" s="93"/>
    </row>
    <row r="13" spans="1:2">
      <c r="A13" s="94"/>
      <c r="B13" s="93"/>
    </row>
    <row r="14" spans="1:2">
      <c r="A14" s="94"/>
      <c r="B14" s="93"/>
    </row>
    <row r="15" spans="1:2">
      <c r="A15" s="94"/>
      <c r="B15" s="93"/>
    </row>
    <row r="16" spans="1:1">
      <c r="A16" s="95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86" t="s">
        <v>305</v>
      </c>
      <c r="B1" s="86"/>
      <c r="C1" s="86"/>
      <c r="D1" s="86"/>
      <c r="E1" s="86"/>
    </row>
    <row r="2" spans="1:5">
      <c r="A2" s="87"/>
      <c r="B2" s="88"/>
      <c r="C2" s="88"/>
      <c r="D2" s="88"/>
      <c r="E2" s="88" t="s">
        <v>43</v>
      </c>
    </row>
    <row r="3" spans="1:5">
      <c r="A3" s="96" t="s">
        <v>181</v>
      </c>
      <c r="B3" s="96" t="s">
        <v>142</v>
      </c>
      <c r="C3" s="96" t="s">
        <v>306</v>
      </c>
      <c r="D3" s="96" t="s">
        <v>307</v>
      </c>
      <c r="E3" s="96" t="s">
        <v>308</v>
      </c>
    </row>
    <row r="4" spans="1:5">
      <c r="A4" s="96" t="s">
        <v>96</v>
      </c>
      <c r="B4" s="96">
        <v>1</v>
      </c>
      <c r="C4" s="96">
        <v>2</v>
      </c>
      <c r="D4" s="96">
        <v>3</v>
      </c>
      <c r="E4" s="96">
        <v>4</v>
      </c>
    </row>
    <row r="5" spans="1:5">
      <c r="A5" s="92" t="s">
        <v>187</v>
      </c>
      <c r="B5" s="93"/>
      <c r="C5" s="93"/>
      <c r="D5" s="93"/>
      <c r="E5" s="93"/>
    </row>
    <row r="6" spans="1:5">
      <c r="A6" s="94" t="s">
        <v>304</v>
      </c>
      <c r="B6" s="93"/>
      <c r="C6" s="93"/>
      <c r="D6" s="93"/>
      <c r="E6" s="93"/>
    </row>
    <row r="7" spans="1:5">
      <c r="A7" s="94"/>
      <c r="B7" s="93"/>
      <c r="C7" s="93"/>
      <c r="D7" s="93"/>
      <c r="E7" s="93"/>
    </row>
    <row r="8" spans="1:5">
      <c r="A8" s="94"/>
      <c r="B8" s="93"/>
      <c r="C8" s="93"/>
      <c r="D8" s="93"/>
      <c r="E8" s="93"/>
    </row>
    <row r="9" spans="1:5">
      <c r="A9" s="94"/>
      <c r="B9" s="93"/>
      <c r="C9" s="93"/>
      <c r="D9" s="93"/>
      <c r="E9" s="93"/>
    </row>
    <row r="10" spans="1:5">
      <c r="A10" s="94"/>
      <c r="B10" s="93"/>
      <c r="C10" s="93"/>
      <c r="D10" s="93"/>
      <c r="E10" s="93"/>
    </row>
    <row r="11" spans="1:5">
      <c r="A11" s="94"/>
      <c r="B11" s="93"/>
      <c r="C11" s="93"/>
      <c r="D11" s="93"/>
      <c r="E11" s="93"/>
    </row>
    <row r="12" spans="1:5">
      <c r="A12" s="94"/>
      <c r="B12" s="93"/>
      <c r="C12" s="93"/>
      <c r="D12" s="93"/>
      <c r="E12" s="93"/>
    </row>
    <row r="13" spans="1:5">
      <c r="A13" s="94"/>
      <c r="B13" s="93"/>
      <c r="C13" s="93"/>
      <c r="D13" s="93"/>
      <c r="E13" s="93"/>
    </row>
    <row r="14" spans="1:5">
      <c r="A14" s="94"/>
      <c r="B14" s="93"/>
      <c r="C14" s="93"/>
      <c r="D14" s="93"/>
      <c r="E14" s="93"/>
    </row>
    <row r="15" spans="1:1">
      <c r="A15" s="95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86" t="s">
        <v>309</v>
      </c>
      <c r="B1" s="86"/>
    </row>
    <row r="2" spans="1:2">
      <c r="A2" s="87"/>
      <c r="B2" s="88" t="s">
        <v>43</v>
      </c>
    </row>
    <row r="3" ht="15" customHeight="1" spans="1:2">
      <c r="A3" s="89" t="s">
        <v>302</v>
      </c>
      <c r="B3" s="90" t="s">
        <v>303</v>
      </c>
    </row>
    <row r="4" spans="1:2">
      <c r="A4" s="89"/>
      <c r="B4" s="90"/>
    </row>
    <row r="5" spans="1:2">
      <c r="A5" s="91" t="s">
        <v>96</v>
      </c>
      <c r="B5" s="90">
        <v>1</v>
      </c>
    </row>
    <row r="6" spans="1:2">
      <c r="A6" s="92" t="s">
        <v>187</v>
      </c>
      <c r="B6" s="93"/>
    </row>
    <row r="7" spans="1:2">
      <c r="A7" s="94" t="s">
        <v>304</v>
      </c>
      <c r="B7" s="93"/>
    </row>
    <row r="8" spans="1:2">
      <c r="A8" s="94"/>
      <c r="B8" s="93"/>
    </row>
    <row r="9" spans="1:2">
      <c r="A9" s="94"/>
      <c r="B9" s="93"/>
    </row>
    <row r="10" spans="1:2">
      <c r="A10" s="94"/>
      <c r="B10" s="93"/>
    </row>
    <row r="11" spans="1:2">
      <c r="A11" s="94"/>
      <c r="B11" s="93"/>
    </row>
    <row r="12" spans="1:2">
      <c r="A12" s="94"/>
      <c r="B12" s="93"/>
    </row>
    <row r="13" spans="1:2">
      <c r="A13" s="94"/>
      <c r="B13" s="93"/>
    </row>
    <row r="14" spans="1:2">
      <c r="A14" s="94"/>
      <c r="B14" s="93"/>
    </row>
    <row r="15" spans="1:2">
      <c r="A15" s="94"/>
      <c r="B15" s="93"/>
    </row>
    <row r="16" spans="1:1">
      <c r="A16" s="95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5" workbookViewId="0">
      <selection activeCell="J38" sqref="J38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51" t="s">
        <v>310</v>
      </c>
      <c r="B1" s="51"/>
      <c r="C1" s="51"/>
      <c r="D1" s="51"/>
      <c r="E1" s="51"/>
      <c r="F1" s="51"/>
      <c r="G1" s="51"/>
    </row>
    <row r="2" ht="14.25" spans="1:7">
      <c r="A2" s="52" t="s">
        <v>311</v>
      </c>
      <c r="B2" s="52"/>
      <c r="C2" s="52"/>
      <c r="D2" s="52"/>
      <c r="E2" s="52"/>
      <c r="F2" s="52"/>
      <c r="G2" s="52"/>
    </row>
    <row r="3" ht="20" customHeight="1" spans="1:7">
      <c r="A3" s="53" t="s">
        <v>312</v>
      </c>
      <c r="B3" s="53"/>
      <c r="C3" s="53"/>
      <c r="D3" s="53" t="s">
        <v>188</v>
      </c>
      <c r="E3" s="53"/>
      <c r="F3" s="53"/>
      <c r="G3" s="53"/>
    </row>
    <row r="4" ht="20" customHeight="1" spans="1:7">
      <c r="A4" s="53" t="s">
        <v>313</v>
      </c>
      <c r="B4" s="54" t="s">
        <v>314</v>
      </c>
      <c r="C4" s="55"/>
      <c r="D4" s="55"/>
      <c r="E4" s="55"/>
      <c r="F4" s="55"/>
      <c r="G4" s="56"/>
    </row>
    <row r="5" ht="20" customHeight="1" spans="1:7">
      <c r="A5" s="53"/>
      <c r="B5" s="57"/>
      <c r="C5" s="58"/>
      <c r="D5" s="58"/>
      <c r="E5" s="58"/>
      <c r="F5" s="58"/>
      <c r="G5" s="59"/>
    </row>
    <row r="6" ht="20" customHeight="1" spans="1:7">
      <c r="A6" s="53"/>
      <c r="B6" s="60"/>
      <c r="C6" s="61"/>
      <c r="D6" s="61"/>
      <c r="E6" s="61"/>
      <c r="F6" s="61"/>
      <c r="G6" s="62"/>
    </row>
    <row r="7" ht="20" customHeight="1" spans="1:7">
      <c r="A7" s="53" t="s">
        <v>315</v>
      </c>
      <c r="B7" s="53" t="s">
        <v>316</v>
      </c>
      <c r="C7" s="53"/>
      <c r="D7" s="53"/>
      <c r="E7" s="53" t="s">
        <v>317</v>
      </c>
      <c r="F7" s="53" t="s">
        <v>318</v>
      </c>
      <c r="G7" s="53" t="s">
        <v>317</v>
      </c>
    </row>
    <row r="8" ht="20" customHeight="1" spans="1:7">
      <c r="A8" s="53"/>
      <c r="B8" s="53" t="s">
        <v>319</v>
      </c>
      <c r="C8" s="53" t="s">
        <v>320</v>
      </c>
      <c r="D8" s="53"/>
      <c r="E8" s="63">
        <f>表七!D6</f>
        <v>674.4319504</v>
      </c>
      <c r="F8" s="53" t="s">
        <v>321</v>
      </c>
      <c r="G8" s="53">
        <v>0</v>
      </c>
    </row>
    <row r="9" ht="20" customHeight="1" spans="1:7">
      <c r="A9" s="53"/>
      <c r="B9" s="53"/>
      <c r="C9" s="53" t="s">
        <v>322</v>
      </c>
      <c r="D9" s="53"/>
      <c r="E9" s="63">
        <f>表七!E6</f>
        <v>62.27954134</v>
      </c>
      <c r="F9" s="53" t="s">
        <v>323</v>
      </c>
      <c r="G9" s="53">
        <v>0</v>
      </c>
    </row>
    <row r="10" ht="20" customHeight="1" spans="1:7">
      <c r="A10" s="53"/>
      <c r="B10" s="53"/>
      <c r="C10" s="53" t="s">
        <v>324</v>
      </c>
      <c r="D10" s="53"/>
      <c r="E10" s="64">
        <f>表七!C6</f>
        <v>736.71149174</v>
      </c>
      <c r="F10" s="53" t="s">
        <v>325</v>
      </c>
      <c r="G10" s="53">
        <v>0</v>
      </c>
    </row>
    <row r="11" ht="20" customHeight="1" spans="1:7">
      <c r="A11" s="53"/>
      <c r="B11" s="53" t="s">
        <v>326</v>
      </c>
      <c r="C11" s="53"/>
      <c r="D11" s="53"/>
      <c r="E11" s="64">
        <f>表六!E6</f>
        <v>190</v>
      </c>
      <c r="F11" s="53" t="s">
        <v>327</v>
      </c>
      <c r="G11" s="53">
        <f>表四!B5</f>
        <v>934</v>
      </c>
    </row>
    <row r="12" ht="20" customHeight="1" spans="1:7">
      <c r="A12" s="53"/>
      <c r="B12" s="53"/>
      <c r="C12" s="53"/>
      <c r="D12" s="53"/>
      <c r="E12" s="64"/>
      <c r="F12" s="53" t="s">
        <v>328</v>
      </c>
      <c r="G12" s="64">
        <f>表五!B7</f>
        <v>934.0035031</v>
      </c>
    </row>
    <row r="13" ht="20" customHeight="1" spans="1:7">
      <c r="A13" s="65" t="s">
        <v>329</v>
      </c>
      <c r="B13" s="53" t="s">
        <v>330</v>
      </c>
      <c r="C13" s="53" t="s">
        <v>331</v>
      </c>
      <c r="D13" s="53"/>
      <c r="E13" s="53" t="s">
        <v>332</v>
      </c>
      <c r="F13" s="53" t="s">
        <v>333</v>
      </c>
      <c r="G13" s="53"/>
    </row>
    <row r="14" ht="20" customHeight="1" spans="1:7">
      <c r="A14" s="65"/>
      <c r="B14" s="53" t="s">
        <v>334</v>
      </c>
      <c r="C14" s="53" t="s">
        <v>335</v>
      </c>
      <c r="D14" s="53"/>
      <c r="E14" s="53" t="s">
        <v>336</v>
      </c>
      <c r="F14" s="53" t="s">
        <v>337</v>
      </c>
      <c r="G14" s="53"/>
    </row>
    <row r="15" ht="20" customHeight="1" spans="1:7">
      <c r="A15" s="65"/>
      <c r="B15" s="53"/>
      <c r="C15" s="53" t="s">
        <v>338</v>
      </c>
      <c r="D15" s="53"/>
      <c r="E15" s="53" t="s">
        <v>339</v>
      </c>
      <c r="F15" s="53" t="s">
        <v>340</v>
      </c>
      <c r="G15" s="53"/>
    </row>
    <row r="16" ht="20" customHeight="1" spans="1:7">
      <c r="A16" s="65"/>
      <c r="B16" s="53"/>
      <c r="C16" s="53" t="s">
        <v>341</v>
      </c>
      <c r="D16" s="53"/>
      <c r="E16" s="53" t="s">
        <v>342</v>
      </c>
      <c r="F16" s="53" t="s">
        <v>343</v>
      </c>
      <c r="G16" s="53"/>
    </row>
    <row r="17" ht="20" customHeight="1" spans="1:7">
      <c r="A17" s="65"/>
      <c r="B17" s="53"/>
      <c r="C17" s="66" t="s">
        <v>344</v>
      </c>
      <c r="D17" s="67"/>
      <c r="E17" s="53" t="s">
        <v>345</v>
      </c>
      <c r="F17" s="66" t="s">
        <v>346</v>
      </c>
      <c r="G17" s="67"/>
    </row>
    <row r="18" ht="20" customHeight="1" spans="1:7">
      <c r="A18" s="65"/>
      <c r="B18" s="53"/>
      <c r="C18" s="66" t="s">
        <v>347</v>
      </c>
      <c r="D18" s="67"/>
      <c r="E18" s="53" t="s">
        <v>348</v>
      </c>
      <c r="F18" s="66" t="s">
        <v>349</v>
      </c>
      <c r="G18" s="67"/>
    </row>
    <row r="19" ht="20" customHeight="1" spans="1:7">
      <c r="A19" s="65"/>
      <c r="B19" s="68" t="s">
        <v>350</v>
      </c>
      <c r="C19" s="69" t="s">
        <v>351</v>
      </c>
      <c r="D19" s="70"/>
      <c r="E19" s="53" t="s">
        <v>352</v>
      </c>
      <c r="F19" s="66" t="s">
        <v>353</v>
      </c>
      <c r="G19" s="67"/>
    </row>
    <row r="20" ht="20" customHeight="1" spans="1:7">
      <c r="A20" s="65"/>
      <c r="B20" s="71"/>
      <c r="C20" s="72"/>
      <c r="D20" s="73"/>
      <c r="E20" s="53" t="s">
        <v>354</v>
      </c>
      <c r="F20" s="74" t="s">
        <v>355</v>
      </c>
      <c r="G20" s="75"/>
    </row>
    <row r="21" ht="20" customHeight="1" spans="1:7">
      <c r="A21" s="65"/>
      <c r="B21" s="71"/>
      <c r="C21" s="72"/>
      <c r="D21" s="73"/>
      <c r="E21" s="67" t="s">
        <v>356</v>
      </c>
      <c r="F21" s="74" t="s">
        <v>357</v>
      </c>
      <c r="G21" s="75"/>
    </row>
    <row r="22" ht="20" customHeight="1" spans="1:7">
      <c r="A22" s="65"/>
      <c r="B22" s="71"/>
      <c r="C22" s="76"/>
      <c r="D22" s="77"/>
      <c r="E22" s="67" t="s">
        <v>358</v>
      </c>
      <c r="F22" s="78" t="s">
        <v>359</v>
      </c>
      <c r="G22" s="67"/>
    </row>
    <row r="23" ht="22.5" spans="1:7">
      <c r="A23" s="65"/>
      <c r="B23" s="71"/>
      <c r="C23" s="72" t="s">
        <v>360</v>
      </c>
      <c r="D23" s="73"/>
      <c r="E23" s="67" t="s">
        <v>361</v>
      </c>
      <c r="F23" s="79" t="s">
        <v>362</v>
      </c>
      <c r="G23" s="80"/>
    </row>
    <row r="24" spans="1:7">
      <c r="A24" s="65"/>
      <c r="B24" s="71"/>
      <c r="C24" s="72"/>
      <c r="D24" s="73"/>
      <c r="E24" s="67" t="s">
        <v>363</v>
      </c>
      <c r="F24" s="79" t="s">
        <v>364</v>
      </c>
      <c r="G24" s="75"/>
    </row>
    <row r="25" ht="22" customHeight="1" spans="1:7">
      <c r="A25" s="65"/>
      <c r="B25" s="71"/>
      <c r="C25" s="72"/>
      <c r="D25" s="73"/>
      <c r="E25" s="67" t="s">
        <v>365</v>
      </c>
      <c r="F25" s="66" t="s">
        <v>366</v>
      </c>
      <c r="G25" s="67"/>
    </row>
    <row r="26" ht="22" customHeight="1" spans="1:7">
      <c r="A26" s="65"/>
      <c r="B26" s="71"/>
      <c r="C26" s="67" t="s">
        <v>367</v>
      </c>
      <c r="D26" s="53"/>
      <c r="E26" s="67" t="s">
        <v>368</v>
      </c>
      <c r="F26" s="53" t="s">
        <v>369</v>
      </c>
      <c r="G26" s="53"/>
    </row>
    <row r="27" spans="1:7">
      <c r="A27" s="65"/>
      <c r="B27" s="71" t="s">
        <v>370</v>
      </c>
      <c r="C27" s="53" t="s">
        <v>371</v>
      </c>
      <c r="D27" s="53"/>
      <c r="E27" s="53" t="s">
        <v>372</v>
      </c>
      <c r="F27" s="53" t="s">
        <v>346</v>
      </c>
      <c r="G27" s="53"/>
    </row>
    <row r="28" spans="1:7">
      <c r="A28" s="65"/>
      <c r="B28" s="71"/>
      <c r="C28" s="53" t="s">
        <v>373</v>
      </c>
      <c r="D28" s="53"/>
      <c r="E28" s="53" t="s">
        <v>374</v>
      </c>
      <c r="F28" s="53" t="s">
        <v>375</v>
      </c>
      <c r="G28" s="53"/>
    </row>
    <row r="29" ht="22.5" spans="1:7">
      <c r="A29" s="65"/>
      <c r="B29" s="81"/>
      <c r="C29" s="53" t="s">
        <v>376</v>
      </c>
      <c r="D29" s="53"/>
      <c r="E29" s="53" t="s">
        <v>377</v>
      </c>
      <c r="F29" s="53" t="s">
        <v>346</v>
      </c>
      <c r="G29" s="53"/>
    </row>
    <row r="30" spans="1:7">
      <c r="A30" s="82" t="s">
        <v>378</v>
      </c>
      <c r="B30" s="82"/>
      <c r="C30" s="82"/>
      <c r="D30" s="82"/>
      <c r="E30" s="82"/>
      <c r="F30" s="82"/>
      <c r="G30" s="83"/>
    </row>
    <row r="31" spans="1:7">
      <c r="A31" s="82"/>
      <c r="B31" s="82"/>
      <c r="C31" s="82"/>
      <c r="D31" s="82"/>
      <c r="E31" s="82"/>
      <c r="F31" s="82"/>
      <c r="G31" s="83"/>
    </row>
    <row r="32" spans="1:7">
      <c r="A32" s="82"/>
      <c r="B32" s="82"/>
      <c r="C32" s="82"/>
      <c r="D32" s="82"/>
      <c r="E32" s="82"/>
      <c r="F32" s="82"/>
      <c r="G32" s="83"/>
    </row>
    <row r="33" spans="1:7">
      <c r="A33" s="82"/>
      <c r="B33" s="82"/>
      <c r="C33" s="82"/>
      <c r="D33" s="82"/>
      <c r="E33" s="82"/>
      <c r="F33" s="82"/>
      <c r="G33" s="83"/>
    </row>
    <row r="34" spans="1:7">
      <c r="A34" s="84"/>
      <c r="B34" s="84"/>
      <c r="C34" s="84"/>
      <c r="D34" s="84"/>
      <c r="E34" s="84"/>
      <c r="F34" s="84"/>
      <c r="G34" s="85"/>
    </row>
  </sheetData>
  <mergeCells count="48">
    <mergeCell ref="A1:G1"/>
    <mergeCell ref="A2:G2"/>
    <mergeCell ref="A3:C3"/>
    <mergeCell ref="D3:G3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B4:G6"/>
    <mergeCell ref="C19:D22"/>
    <mergeCell ref="C23:D25"/>
    <mergeCell ref="A30:G3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K8" sqref="K8"/>
    </sheetView>
  </sheetViews>
  <sheetFormatPr defaultColWidth="9" defaultRowHeight="13.5" outlineLevelCol="6"/>
  <cols>
    <col min="1" max="7" width="11.875" customWidth="1"/>
  </cols>
  <sheetData>
    <row r="1" ht="29" customHeight="1" spans="1:7">
      <c r="A1" s="1" t="s">
        <v>379</v>
      </c>
      <c r="B1" s="2"/>
      <c r="C1" s="2"/>
      <c r="D1" s="2"/>
      <c r="E1" s="2"/>
      <c r="F1" s="2"/>
      <c r="G1" s="2"/>
    </row>
    <row r="2" ht="33" customHeight="1" spans="1:7">
      <c r="A2" s="4" t="s">
        <v>380</v>
      </c>
      <c r="B2" s="4"/>
      <c r="C2" s="3" t="s">
        <v>381</v>
      </c>
      <c r="D2" s="3"/>
      <c r="E2" s="3" t="s">
        <v>382</v>
      </c>
      <c r="F2" s="3" t="s">
        <v>383</v>
      </c>
      <c r="G2" s="3"/>
    </row>
    <row r="3" ht="27" customHeight="1" spans="1:7">
      <c r="A3" s="4" t="s">
        <v>384</v>
      </c>
      <c r="B3" s="4"/>
      <c r="C3" s="3" t="s">
        <v>188</v>
      </c>
      <c r="D3" s="3"/>
      <c r="E3" s="3" t="s">
        <v>385</v>
      </c>
      <c r="F3" s="3" t="s">
        <v>188</v>
      </c>
      <c r="G3" s="3"/>
    </row>
    <row r="4" ht="23" customHeight="1" spans="1:7">
      <c r="A4" s="4" t="s">
        <v>386</v>
      </c>
      <c r="B4" s="4"/>
      <c r="C4" s="3" t="s">
        <v>387</v>
      </c>
      <c r="D4" s="3"/>
      <c r="E4" s="45">
        <v>10</v>
      </c>
      <c r="F4" s="45"/>
      <c r="G4" s="45"/>
    </row>
    <row r="5" ht="23" customHeight="1" spans="1:7">
      <c r="A5" s="4"/>
      <c r="B5" s="4"/>
      <c r="C5" s="15" t="s">
        <v>388</v>
      </c>
      <c r="D5" s="15"/>
      <c r="E5" s="6">
        <v>10</v>
      </c>
      <c r="F5" s="6"/>
      <c r="G5" s="6"/>
    </row>
    <row r="6" ht="21" customHeight="1" spans="1:7">
      <c r="A6" s="4"/>
      <c r="B6" s="4"/>
      <c r="C6" s="15" t="s">
        <v>389</v>
      </c>
      <c r="D6" s="15"/>
      <c r="E6" s="6"/>
      <c r="F6" s="6"/>
      <c r="G6" s="6"/>
    </row>
    <row r="7" ht="15" customHeight="1" spans="1:7">
      <c r="A7" s="4" t="s">
        <v>390</v>
      </c>
      <c r="B7" s="46" t="s">
        <v>391</v>
      </c>
      <c r="C7" s="46"/>
      <c r="D7" s="46"/>
      <c r="E7" s="46"/>
      <c r="F7" s="46"/>
      <c r="G7" s="46"/>
    </row>
    <row r="8" ht="48" customHeight="1" spans="1:7">
      <c r="A8" s="4"/>
      <c r="B8" s="5" t="s">
        <v>392</v>
      </c>
      <c r="C8" s="5"/>
      <c r="D8" s="5"/>
      <c r="E8" s="5"/>
      <c r="F8" s="5"/>
      <c r="G8" s="5"/>
    </row>
    <row r="9" ht="17" customHeight="1" spans="1:7">
      <c r="A9" s="4" t="s">
        <v>393</v>
      </c>
      <c r="B9" s="4" t="s">
        <v>394</v>
      </c>
      <c r="C9" s="4" t="s">
        <v>395</v>
      </c>
      <c r="D9" s="4" t="s">
        <v>396</v>
      </c>
      <c r="E9" s="4"/>
      <c r="F9" s="4"/>
      <c r="G9" s="4" t="s">
        <v>397</v>
      </c>
    </row>
    <row r="10" ht="21" customHeight="1" spans="1:7">
      <c r="A10" s="4"/>
      <c r="B10" s="8" t="s">
        <v>398</v>
      </c>
      <c r="C10" s="4" t="s">
        <v>399</v>
      </c>
      <c r="D10" s="9" t="s">
        <v>400</v>
      </c>
      <c r="E10" s="10"/>
      <c r="F10" s="11"/>
      <c r="G10" s="47" t="s">
        <v>401</v>
      </c>
    </row>
    <row r="11" ht="21" customHeight="1" spans="1:7">
      <c r="A11" s="4"/>
      <c r="B11" s="13"/>
      <c r="C11" s="4" t="s">
        <v>402</v>
      </c>
      <c r="D11" s="9" t="s">
        <v>403</v>
      </c>
      <c r="E11" s="10"/>
      <c r="F11" s="11"/>
      <c r="G11" s="4"/>
    </row>
    <row r="12" ht="21" customHeight="1" spans="1:7">
      <c r="A12" s="4"/>
      <c r="B12" s="14"/>
      <c r="C12" s="4" t="s">
        <v>404</v>
      </c>
      <c r="D12" s="9" t="s">
        <v>403</v>
      </c>
      <c r="E12" s="10"/>
      <c r="F12" s="11"/>
      <c r="G12" s="4"/>
    </row>
    <row r="13" ht="21" customHeight="1" spans="1:7">
      <c r="A13" s="4"/>
      <c r="B13" s="4" t="s">
        <v>405</v>
      </c>
      <c r="C13" s="4" t="s">
        <v>406</v>
      </c>
      <c r="D13" s="3" t="s">
        <v>407</v>
      </c>
      <c r="E13" s="3"/>
      <c r="F13" s="3"/>
      <c r="G13" s="48" t="s">
        <v>408</v>
      </c>
    </row>
    <row r="14" ht="21" customHeight="1" spans="1:7">
      <c r="A14" s="4"/>
      <c r="B14" s="4"/>
      <c r="C14" s="4" t="s">
        <v>409</v>
      </c>
      <c r="D14" s="3" t="s">
        <v>410</v>
      </c>
      <c r="E14" s="3"/>
      <c r="F14" s="3"/>
      <c r="G14" s="49" t="s">
        <v>346</v>
      </c>
    </row>
    <row r="15" ht="21" customHeight="1" spans="1:7">
      <c r="A15" s="4"/>
      <c r="B15" s="4"/>
      <c r="C15" s="4" t="s">
        <v>411</v>
      </c>
      <c r="D15" s="3" t="s">
        <v>412</v>
      </c>
      <c r="E15" s="3"/>
      <c r="F15" s="3"/>
      <c r="G15" s="16" t="s">
        <v>355</v>
      </c>
    </row>
    <row r="16" ht="21" customHeight="1" spans="1:7">
      <c r="A16" s="4"/>
      <c r="B16" s="4" t="s">
        <v>413</v>
      </c>
      <c r="C16" s="4" t="s">
        <v>414</v>
      </c>
      <c r="D16" s="3" t="s">
        <v>403</v>
      </c>
      <c r="E16" s="3"/>
      <c r="F16" s="3"/>
      <c r="G16" s="16"/>
    </row>
    <row r="17" ht="21" customHeight="1" spans="1:7">
      <c r="A17" s="4"/>
      <c r="B17" s="4"/>
      <c r="C17" s="4" t="s">
        <v>415</v>
      </c>
      <c r="D17" s="3" t="s">
        <v>416</v>
      </c>
      <c r="E17" s="3"/>
      <c r="F17" s="3"/>
      <c r="G17" s="4" t="s">
        <v>417</v>
      </c>
    </row>
    <row r="18" ht="21" customHeight="1" spans="1:7">
      <c r="A18" s="4"/>
      <c r="B18" s="4"/>
      <c r="C18" s="4" t="s">
        <v>418</v>
      </c>
      <c r="D18" s="3" t="s">
        <v>403</v>
      </c>
      <c r="E18" s="3"/>
      <c r="F18" s="3"/>
      <c r="G18" s="4"/>
    </row>
    <row r="19" ht="21" customHeight="1" spans="1:7">
      <c r="A19" s="4"/>
      <c r="B19" s="4"/>
      <c r="C19" s="4" t="s">
        <v>419</v>
      </c>
      <c r="D19" s="3" t="s">
        <v>403</v>
      </c>
      <c r="E19" s="3"/>
      <c r="F19" s="3"/>
      <c r="G19" s="4"/>
    </row>
    <row r="20" ht="21" customHeight="1" spans="1:7">
      <c r="A20" s="4"/>
      <c r="B20" s="4" t="s">
        <v>420</v>
      </c>
      <c r="C20" s="50" t="s">
        <v>421</v>
      </c>
      <c r="D20" s="3" t="s">
        <v>422</v>
      </c>
      <c r="E20" s="3"/>
      <c r="F20" s="3"/>
      <c r="G20" s="4" t="s">
        <v>423</v>
      </c>
    </row>
    <row r="21" ht="29" customHeight="1" spans="1:7">
      <c r="A21" s="17" t="s">
        <v>424</v>
      </c>
      <c r="B21" s="18" t="s">
        <v>425</v>
      </c>
      <c r="C21" s="19"/>
      <c r="D21" s="18" t="s">
        <v>426</v>
      </c>
      <c r="E21" s="19"/>
      <c r="F21" s="18" t="s">
        <v>427</v>
      </c>
      <c r="G21" s="20"/>
    </row>
    <row r="22" spans="1:7">
      <c r="A22" s="3" t="s">
        <v>378</v>
      </c>
      <c r="B22" s="3"/>
      <c r="C22" s="3"/>
      <c r="D22" s="3"/>
      <c r="E22" s="3"/>
      <c r="F22" s="3"/>
      <c r="G22" s="21"/>
    </row>
    <row r="23" spans="1:7">
      <c r="A23" s="3"/>
      <c r="B23" s="3"/>
      <c r="C23" s="3"/>
      <c r="D23" s="3"/>
      <c r="E23" s="3"/>
      <c r="F23" s="3"/>
      <c r="G23" s="21"/>
    </row>
    <row r="24" ht="21" customHeight="1" spans="1:7">
      <c r="A24" s="3"/>
      <c r="B24" s="3"/>
      <c r="C24" s="3"/>
      <c r="D24" s="3"/>
      <c r="E24" s="3"/>
      <c r="F24" s="3"/>
      <c r="G24" s="21"/>
    </row>
    <row r="25" spans="1:7">
      <c r="A25" s="3"/>
      <c r="B25" s="3"/>
      <c r="C25" s="3"/>
      <c r="D25" s="3"/>
      <c r="E25" s="3"/>
      <c r="F25" s="3"/>
      <c r="G25" s="21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10" sqref="G10"/>
    </sheetView>
  </sheetViews>
  <sheetFormatPr defaultColWidth="9" defaultRowHeight="13.5" outlineLevelCol="6"/>
  <sheetData>
    <row r="1" ht="18.75" spans="1:7">
      <c r="A1" s="23" t="s">
        <v>379</v>
      </c>
      <c r="B1" s="24"/>
      <c r="C1" s="24"/>
      <c r="D1" s="24"/>
      <c r="E1" s="24"/>
      <c r="F1" s="24"/>
      <c r="G1" s="24"/>
    </row>
    <row r="2" ht="24" spans="1:7">
      <c r="A2" s="25" t="s">
        <v>380</v>
      </c>
      <c r="B2" s="25"/>
      <c r="C2" s="25" t="s">
        <v>428</v>
      </c>
      <c r="D2" s="25"/>
      <c r="E2" s="25" t="s">
        <v>382</v>
      </c>
      <c r="F2" s="25" t="s">
        <v>383</v>
      </c>
      <c r="G2" s="25"/>
    </row>
    <row r="3" spans="1:7">
      <c r="A3" s="25" t="s">
        <v>384</v>
      </c>
      <c r="B3" s="25"/>
      <c r="C3" s="25" t="s">
        <v>188</v>
      </c>
      <c r="D3" s="25"/>
      <c r="E3" s="25" t="s">
        <v>385</v>
      </c>
      <c r="F3" s="25" t="s">
        <v>188</v>
      </c>
      <c r="G3" s="25"/>
    </row>
    <row r="4" spans="1:7">
      <c r="A4" s="26" t="s">
        <v>386</v>
      </c>
      <c r="B4" s="26"/>
      <c r="C4" s="27" t="s">
        <v>387</v>
      </c>
      <c r="D4" s="27"/>
      <c r="E4" s="28">
        <v>55</v>
      </c>
      <c r="F4" s="28"/>
      <c r="G4" s="28"/>
    </row>
    <row r="5" spans="1:7">
      <c r="A5" s="26"/>
      <c r="B5" s="26"/>
      <c r="C5" s="29" t="s">
        <v>388</v>
      </c>
      <c r="D5" s="29"/>
      <c r="E5" s="28">
        <v>55</v>
      </c>
      <c r="F5" s="28"/>
      <c r="G5" s="28"/>
    </row>
    <row r="6" spans="1:7">
      <c r="A6" s="26"/>
      <c r="B6" s="26"/>
      <c r="C6" s="29" t="s">
        <v>389</v>
      </c>
      <c r="D6" s="29"/>
      <c r="E6" s="28"/>
      <c r="F6" s="28"/>
      <c r="G6" s="28"/>
    </row>
    <row r="7" spans="1:7">
      <c r="A7" s="26" t="s">
        <v>390</v>
      </c>
      <c r="B7" s="26" t="s">
        <v>391</v>
      </c>
      <c r="C7" s="26"/>
      <c r="D7" s="26"/>
      <c r="E7" s="26"/>
      <c r="F7" s="26"/>
      <c r="G7" s="26"/>
    </row>
    <row r="8" spans="1:7">
      <c r="A8" s="26"/>
      <c r="B8" s="27" t="s">
        <v>429</v>
      </c>
      <c r="C8" s="27"/>
      <c r="D8" s="27"/>
      <c r="E8" s="27"/>
      <c r="F8" s="27"/>
      <c r="G8" s="27"/>
    </row>
    <row r="9" spans="1:7">
      <c r="A9" s="26" t="s">
        <v>393</v>
      </c>
      <c r="B9" s="26" t="s">
        <v>394</v>
      </c>
      <c r="C9" s="26" t="s">
        <v>395</v>
      </c>
      <c r="D9" s="26" t="s">
        <v>396</v>
      </c>
      <c r="E9" s="26"/>
      <c r="F9" s="26"/>
      <c r="G9" s="26" t="s">
        <v>397</v>
      </c>
    </row>
    <row r="10" spans="1:7">
      <c r="A10" s="26"/>
      <c r="B10" s="30" t="s">
        <v>398</v>
      </c>
      <c r="C10" s="26" t="s">
        <v>399</v>
      </c>
      <c r="D10" s="31" t="s">
        <v>430</v>
      </c>
      <c r="E10" s="32"/>
      <c r="F10" s="33"/>
      <c r="G10" s="34" t="s">
        <v>431</v>
      </c>
    </row>
    <row r="11" spans="1:7">
      <c r="A11" s="26"/>
      <c r="B11" s="35"/>
      <c r="C11" s="26" t="s">
        <v>402</v>
      </c>
      <c r="D11" s="31" t="s">
        <v>403</v>
      </c>
      <c r="E11" s="32"/>
      <c r="F11" s="33"/>
      <c r="G11" s="26"/>
    </row>
    <row r="12" spans="1:7">
      <c r="A12" s="26"/>
      <c r="B12" s="36"/>
      <c r="C12" s="26" t="s">
        <v>404</v>
      </c>
      <c r="D12" s="31" t="s">
        <v>403</v>
      </c>
      <c r="E12" s="32"/>
      <c r="F12" s="33"/>
      <c r="G12" s="26"/>
    </row>
    <row r="13" spans="1:7">
      <c r="A13" s="26"/>
      <c r="B13" s="26" t="s">
        <v>405</v>
      </c>
      <c r="C13" s="26" t="s">
        <v>406</v>
      </c>
      <c r="D13" s="37" t="s">
        <v>432</v>
      </c>
      <c r="E13" s="37"/>
      <c r="F13" s="37"/>
      <c r="G13" s="38" t="s">
        <v>433</v>
      </c>
    </row>
    <row r="14" spans="1:7">
      <c r="A14" s="26"/>
      <c r="B14" s="26"/>
      <c r="C14" s="26" t="s">
        <v>409</v>
      </c>
      <c r="D14" s="37" t="s">
        <v>434</v>
      </c>
      <c r="E14" s="37"/>
      <c r="F14" s="37"/>
      <c r="G14" s="38" t="s">
        <v>423</v>
      </c>
    </row>
    <row r="15" spans="1:7">
      <c r="A15" s="26"/>
      <c r="B15" s="26"/>
      <c r="C15" s="26" t="s">
        <v>411</v>
      </c>
      <c r="D15" s="37" t="s">
        <v>435</v>
      </c>
      <c r="E15" s="37"/>
      <c r="F15" s="37"/>
      <c r="G15" s="38" t="s">
        <v>355</v>
      </c>
    </row>
    <row r="16" ht="24" spans="1:7">
      <c r="A16" s="26"/>
      <c r="B16" s="26" t="s">
        <v>413</v>
      </c>
      <c r="C16" s="26" t="s">
        <v>414</v>
      </c>
      <c r="D16" s="37" t="s">
        <v>436</v>
      </c>
      <c r="E16" s="37"/>
      <c r="F16" s="37"/>
      <c r="G16" s="26" t="s">
        <v>437</v>
      </c>
    </row>
    <row r="17" ht="24" spans="1:7">
      <c r="A17" s="26"/>
      <c r="B17" s="26"/>
      <c r="C17" s="26" t="s">
        <v>415</v>
      </c>
      <c r="D17" s="37" t="s">
        <v>438</v>
      </c>
      <c r="E17" s="37"/>
      <c r="F17" s="37"/>
      <c r="G17" s="26" t="s">
        <v>417</v>
      </c>
    </row>
    <row r="18" ht="24" spans="1:7">
      <c r="A18" s="26"/>
      <c r="B18" s="26"/>
      <c r="C18" s="26" t="s">
        <v>418</v>
      </c>
      <c r="D18" s="37" t="s">
        <v>403</v>
      </c>
      <c r="E18" s="37"/>
      <c r="F18" s="37"/>
      <c r="G18" s="39"/>
    </row>
    <row r="19" ht="24" spans="1:7">
      <c r="A19" s="26"/>
      <c r="B19" s="26"/>
      <c r="C19" s="26" t="s">
        <v>419</v>
      </c>
      <c r="D19" s="37" t="s">
        <v>403</v>
      </c>
      <c r="E19" s="37"/>
      <c r="F19" s="37"/>
      <c r="G19" s="26"/>
    </row>
    <row r="20" ht="24" spans="1:7">
      <c r="A20" s="26"/>
      <c r="B20" s="26" t="s">
        <v>420</v>
      </c>
      <c r="C20" s="26" t="s">
        <v>439</v>
      </c>
      <c r="D20" s="25" t="s">
        <v>440</v>
      </c>
      <c r="E20" s="25"/>
      <c r="F20" s="25"/>
      <c r="G20" s="26" t="s">
        <v>423</v>
      </c>
    </row>
    <row r="21" ht="40.5" spans="1:7">
      <c r="A21" s="40" t="s">
        <v>441</v>
      </c>
      <c r="B21" s="41" t="s">
        <v>425</v>
      </c>
      <c r="C21" s="42"/>
      <c r="D21" s="41" t="s">
        <v>426</v>
      </c>
      <c r="E21" s="42"/>
      <c r="F21" s="41" t="s">
        <v>427</v>
      </c>
      <c r="G21" s="43"/>
    </row>
    <row r="22" spans="1:7">
      <c r="A22" s="25" t="s">
        <v>378</v>
      </c>
      <c r="B22" s="25"/>
      <c r="C22" s="25"/>
      <c r="D22" s="25"/>
      <c r="E22" s="25"/>
      <c r="F22" s="25"/>
      <c r="G22" s="44"/>
    </row>
    <row r="23" spans="1:7">
      <c r="A23" s="25"/>
      <c r="B23" s="25"/>
      <c r="C23" s="25"/>
      <c r="D23" s="25"/>
      <c r="E23" s="25"/>
      <c r="F23" s="25"/>
      <c r="G23" s="44"/>
    </row>
    <row r="24" spans="1:7">
      <c r="A24" s="25"/>
      <c r="B24" s="25"/>
      <c r="C24" s="25"/>
      <c r="D24" s="25"/>
      <c r="E24" s="25"/>
      <c r="F24" s="25"/>
      <c r="G24" s="44"/>
    </row>
    <row r="25" spans="1:7">
      <c r="A25" s="25"/>
      <c r="B25" s="25"/>
      <c r="C25" s="25"/>
      <c r="D25" s="25"/>
      <c r="E25" s="25"/>
      <c r="F25" s="25"/>
      <c r="G25" s="44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10" sqref="G10"/>
    </sheetView>
  </sheetViews>
  <sheetFormatPr defaultColWidth="9" defaultRowHeight="13.5" outlineLevelCol="6"/>
  <cols>
    <col min="2" max="2" width="13.625" customWidth="1"/>
    <col min="4" max="4" width="12.625" customWidth="1"/>
    <col min="5" max="5" width="12.875" customWidth="1"/>
  </cols>
  <sheetData>
    <row r="1" ht="18.75" spans="1:7">
      <c r="A1" s="23" t="s">
        <v>379</v>
      </c>
      <c r="B1" s="24"/>
      <c r="C1" s="24"/>
      <c r="D1" s="24"/>
      <c r="E1" s="24"/>
      <c r="F1" s="24"/>
      <c r="G1" s="24"/>
    </row>
    <row r="2" ht="31" customHeight="1" spans="1:7">
      <c r="A2" s="25" t="s">
        <v>380</v>
      </c>
      <c r="B2" s="25"/>
      <c r="C2" s="26" t="s">
        <v>442</v>
      </c>
      <c r="D2" s="26"/>
      <c r="E2" s="25" t="s">
        <v>382</v>
      </c>
      <c r="F2" s="25" t="s">
        <v>383</v>
      </c>
      <c r="G2" s="25"/>
    </row>
    <row r="3" ht="31" customHeight="1" spans="1:7">
      <c r="A3" s="25" t="s">
        <v>384</v>
      </c>
      <c r="B3" s="25"/>
      <c r="C3" s="25" t="s">
        <v>188</v>
      </c>
      <c r="D3" s="25"/>
      <c r="E3" s="25" t="s">
        <v>385</v>
      </c>
      <c r="F3" s="25" t="s">
        <v>188</v>
      </c>
      <c r="G3" s="25"/>
    </row>
    <row r="4" ht="31" customHeight="1" spans="1:7">
      <c r="A4" s="26" t="s">
        <v>386</v>
      </c>
      <c r="B4" s="26"/>
      <c r="C4" s="27" t="s">
        <v>387</v>
      </c>
      <c r="D4" s="27"/>
      <c r="E4" s="28">
        <v>40</v>
      </c>
      <c r="F4" s="28"/>
      <c r="G4" s="28"/>
    </row>
    <row r="5" ht="31" customHeight="1" spans="1:7">
      <c r="A5" s="26"/>
      <c r="B5" s="26"/>
      <c r="C5" s="29" t="s">
        <v>388</v>
      </c>
      <c r="D5" s="29"/>
      <c r="E5" s="28">
        <v>40</v>
      </c>
      <c r="F5" s="28"/>
      <c r="G5" s="28"/>
    </row>
    <row r="6" ht="31" customHeight="1" spans="1:7">
      <c r="A6" s="26"/>
      <c r="B6" s="26"/>
      <c r="C6" s="29" t="s">
        <v>389</v>
      </c>
      <c r="D6" s="29"/>
      <c r="E6" s="28"/>
      <c r="F6" s="28"/>
      <c r="G6" s="28"/>
    </row>
    <row r="7" ht="31" customHeight="1" spans="1:7">
      <c r="A7" s="26" t="s">
        <v>390</v>
      </c>
      <c r="B7" s="26" t="s">
        <v>391</v>
      </c>
      <c r="C7" s="26"/>
      <c r="D7" s="26"/>
      <c r="E7" s="26"/>
      <c r="F7" s="26"/>
      <c r="G7" s="26"/>
    </row>
    <row r="8" ht="31" customHeight="1" spans="1:7">
      <c r="A8" s="26"/>
      <c r="B8" s="27" t="s">
        <v>443</v>
      </c>
      <c r="C8" s="27"/>
      <c r="D8" s="27"/>
      <c r="E8" s="27"/>
      <c r="F8" s="27"/>
      <c r="G8" s="27"/>
    </row>
    <row r="9" ht="31" customHeight="1" spans="1:7">
      <c r="A9" s="26" t="s">
        <v>393</v>
      </c>
      <c r="B9" s="26" t="s">
        <v>394</v>
      </c>
      <c r="C9" s="26" t="s">
        <v>395</v>
      </c>
      <c r="D9" s="26" t="s">
        <v>396</v>
      </c>
      <c r="E9" s="26"/>
      <c r="F9" s="26"/>
      <c r="G9" s="26" t="s">
        <v>397</v>
      </c>
    </row>
    <row r="10" ht="31" customHeight="1" spans="1:7">
      <c r="A10" s="26"/>
      <c r="B10" s="30" t="s">
        <v>398</v>
      </c>
      <c r="C10" s="26" t="s">
        <v>399</v>
      </c>
      <c r="D10" s="31" t="s">
        <v>430</v>
      </c>
      <c r="E10" s="32"/>
      <c r="F10" s="33"/>
      <c r="G10" s="34" t="s">
        <v>444</v>
      </c>
    </row>
    <row r="11" ht="31" customHeight="1" spans="1:7">
      <c r="A11" s="26"/>
      <c r="B11" s="35"/>
      <c r="C11" s="26" t="s">
        <v>402</v>
      </c>
      <c r="D11" s="31" t="s">
        <v>403</v>
      </c>
      <c r="E11" s="32"/>
      <c r="F11" s="33"/>
      <c r="G11" s="26"/>
    </row>
    <row r="12" ht="31" customHeight="1" spans="1:7">
      <c r="A12" s="26"/>
      <c r="B12" s="36"/>
      <c r="C12" s="26" t="s">
        <v>404</v>
      </c>
      <c r="D12" s="31" t="s">
        <v>403</v>
      </c>
      <c r="E12" s="32"/>
      <c r="F12" s="33"/>
      <c r="G12" s="26"/>
    </row>
    <row r="13" ht="31" customHeight="1" spans="1:7">
      <c r="A13" s="26"/>
      <c r="B13" s="26" t="s">
        <v>405</v>
      </c>
      <c r="C13" s="26" t="s">
        <v>406</v>
      </c>
      <c r="D13" s="37" t="s">
        <v>445</v>
      </c>
      <c r="E13" s="37"/>
      <c r="F13" s="37"/>
      <c r="G13" s="38" t="s">
        <v>446</v>
      </c>
    </row>
    <row r="14" ht="31" customHeight="1" spans="1:7">
      <c r="A14" s="26"/>
      <c r="B14" s="26"/>
      <c r="C14" s="26" t="s">
        <v>409</v>
      </c>
      <c r="D14" s="37" t="s">
        <v>434</v>
      </c>
      <c r="E14" s="37"/>
      <c r="F14" s="37"/>
      <c r="G14" s="38" t="s">
        <v>423</v>
      </c>
    </row>
    <row r="15" ht="31" customHeight="1" spans="1:7">
      <c r="A15" s="26"/>
      <c r="B15" s="26"/>
      <c r="C15" s="26" t="s">
        <v>411</v>
      </c>
      <c r="D15" s="37" t="s">
        <v>435</v>
      </c>
      <c r="E15" s="37"/>
      <c r="F15" s="37"/>
      <c r="G15" s="38" t="s">
        <v>355</v>
      </c>
    </row>
    <row r="16" ht="31" customHeight="1" spans="1:7">
      <c r="A16" s="26"/>
      <c r="B16" s="26" t="s">
        <v>413</v>
      </c>
      <c r="C16" s="26" t="s">
        <v>414</v>
      </c>
      <c r="D16" s="37" t="s">
        <v>436</v>
      </c>
      <c r="E16" s="37"/>
      <c r="F16" s="37"/>
      <c r="G16" s="26" t="s">
        <v>437</v>
      </c>
    </row>
    <row r="17" ht="31" customHeight="1" spans="1:7">
      <c r="A17" s="26"/>
      <c r="B17" s="26"/>
      <c r="C17" s="26" t="s">
        <v>415</v>
      </c>
      <c r="D17" s="37" t="s">
        <v>438</v>
      </c>
      <c r="E17" s="37"/>
      <c r="F17" s="37"/>
      <c r="G17" s="26" t="s">
        <v>417</v>
      </c>
    </row>
    <row r="18" ht="31" customHeight="1" spans="1:7">
      <c r="A18" s="26"/>
      <c r="B18" s="26"/>
      <c r="C18" s="26" t="s">
        <v>418</v>
      </c>
      <c r="D18" s="37" t="s">
        <v>403</v>
      </c>
      <c r="E18" s="37"/>
      <c r="F18" s="37"/>
      <c r="G18" s="39"/>
    </row>
    <row r="19" ht="31" customHeight="1" spans="1:7">
      <c r="A19" s="26"/>
      <c r="B19" s="26"/>
      <c r="C19" s="26" t="s">
        <v>419</v>
      </c>
      <c r="D19" s="37" t="s">
        <v>403</v>
      </c>
      <c r="E19" s="37"/>
      <c r="F19" s="37"/>
      <c r="G19" s="26"/>
    </row>
    <row r="20" ht="31" customHeight="1" spans="1:7">
      <c r="A20" s="26"/>
      <c r="B20" s="26" t="s">
        <v>420</v>
      </c>
      <c r="C20" s="26" t="s">
        <v>439</v>
      </c>
      <c r="D20" s="25" t="s">
        <v>440</v>
      </c>
      <c r="E20" s="25"/>
      <c r="F20" s="25"/>
      <c r="G20" s="26" t="s">
        <v>423</v>
      </c>
    </row>
    <row r="21" ht="31" customHeight="1" spans="1:7">
      <c r="A21" s="40" t="s">
        <v>441</v>
      </c>
      <c r="B21" s="41" t="s">
        <v>425</v>
      </c>
      <c r="C21" s="42"/>
      <c r="D21" s="41" t="s">
        <v>426</v>
      </c>
      <c r="E21" s="42"/>
      <c r="F21" s="41" t="s">
        <v>427</v>
      </c>
      <c r="G21" s="43"/>
    </row>
    <row r="22" ht="31" customHeight="1" spans="1:7">
      <c r="A22" s="25" t="s">
        <v>378</v>
      </c>
      <c r="B22" s="25"/>
      <c r="C22" s="25"/>
      <c r="D22" s="25"/>
      <c r="E22" s="25"/>
      <c r="F22" s="25"/>
      <c r="G22" s="44"/>
    </row>
    <row r="23" ht="31" customHeight="1" spans="1:7">
      <c r="A23" s="25"/>
      <c r="B23" s="25"/>
      <c r="C23" s="25"/>
      <c r="D23" s="25"/>
      <c r="E23" s="25"/>
      <c r="F23" s="25"/>
      <c r="G23" s="44"/>
    </row>
    <row r="24" ht="31" customHeight="1" spans="1:7">
      <c r="A24" s="25"/>
      <c r="B24" s="25"/>
      <c r="C24" s="25"/>
      <c r="D24" s="25"/>
      <c r="E24" s="25"/>
      <c r="F24" s="25"/>
      <c r="G24" s="44"/>
    </row>
    <row r="25" ht="31" customHeight="1" spans="1:7">
      <c r="A25" s="25"/>
      <c r="B25" s="25"/>
      <c r="C25" s="25"/>
      <c r="D25" s="25"/>
      <c r="E25" s="25"/>
      <c r="F25" s="25"/>
      <c r="G25" s="44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O23" sqref="O23"/>
    </sheetView>
  </sheetViews>
  <sheetFormatPr defaultColWidth="9" defaultRowHeight="13.5" outlineLevelCol="6"/>
  <cols>
    <col min="2" max="2" width="10.5" customWidth="1"/>
    <col min="4" max="4" width="10.875" customWidth="1"/>
  </cols>
  <sheetData>
    <row r="1" ht="27" customHeight="1" spans="1:7">
      <c r="A1" s="1" t="s">
        <v>379</v>
      </c>
      <c r="B1" s="2"/>
      <c r="C1" s="2"/>
      <c r="D1" s="2"/>
      <c r="E1" s="2"/>
      <c r="F1" s="2"/>
      <c r="G1" s="2"/>
    </row>
    <row r="2" ht="33" customHeight="1" spans="1:7">
      <c r="A2" s="3" t="s">
        <v>380</v>
      </c>
      <c r="B2" s="3"/>
      <c r="C2" s="4" t="s">
        <v>447</v>
      </c>
      <c r="D2" s="4"/>
      <c r="E2" s="3" t="s">
        <v>382</v>
      </c>
      <c r="F2" s="3" t="s">
        <v>383</v>
      </c>
      <c r="G2" s="3"/>
    </row>
    <row r="3" ht="33" customHeight="1" spans="1:7">
      <c r="A3" s="3" t="s">
        <v>384</v>
      </c>
      <c r="B3" s="3"/>
      <c r="C3" s="3" t="s">
        <v>188</v>
      </c>
      <c r="D3" s="3"/>
      <c r="E3" s="3" t="s">
        <v>385</v>
      </c>
      <c r="F3" s="3" t="s">
        <v>188</v>
      </c>
      <c r="G3" s="3"/>
    </row>
    <row r="4" ht="33" customHeight="1" spans="1:7">
      <c r="A4" s="4" t="s">
        <v>386</v>
      </c>
      <c r="B4" s="4"/>
      <c r="C4" s="5" t="s">
        <v>387</v>
      </c>
      <c r="D4" s="5"/>
      <c r="E4" s="6">
        <v>25.01</v>
      </c>
      <c r="F4" s="6"/>
      <c r="G4" s="6"/>
    </row>
    <row r="5" ht="33" customHeight="1" spans="1:7">
      <c r="A5" s="4"/>
      <c r="B5" s="4"/>
      <c r="C5" s="7" t="s">
        <v>388</v>
      </c>
      <c r="D5" s="7"/>
      <c r="E5" s="6">
        <v>25.01</v>
      </c>
      <c r="F5" s="6"/>
      <c r="G5" s="6"/>
    </row>
    <row r="6" ht="33" customHeight="1" spans="1:7">
      <c r="A6" s="4"/>
      <c r="B6" s="4"/>
      <c r="C6" s="7" t="s">
        <v>389</v>
      </c>
      <c r="D6" s="7"/>
      <c r="E6" s="6"/>
      <c r="F6" s="6"/>
      <c r="G6" s="6"/>
    </row>
    <row r="7" ht="33" customHeight="1" spans="1:7">
      <c r="A7" s="4" t="s">
        <v>390</v>
      </c>
      <c r="B7" s="4" t="s">
        <v>391</v>
      </c>
      <c r="C7" s="4"/>
      <c r="D7" s="4"/>
      <c r="E7" s="4"/>
      <c r="F7" s="4"/>
      <c r="G7" s="4"/>
    </row>
    <row r="8" ht="33" customHeight="1" spans="1:7">
      <c r="A8" s="4"/>
      <c r="B8" s="5" t="s">
        <v>448</v>
      </c>
      <c r="C8" s="5"/>
      <c r="D8" s="5"/>
      <c r="E8" s="5"/>
      <c r="F8" s="5"/>
      <c r="G8" s="5"/>
    </row>
    <row r="9" ht="33" customHeight="1" spans="1:7">
      <c r="A9" s="4" t="s">
        <v>393</v>
      </c>
      <c r="B9" s="4" t="s">
        <v>394</v>
      </c>
      <c r="C9" s="4" t="s">
        <v>395</v>
      </c>
      <c r="D9" s="4" t="s">
        <v>396</v>
      </c>
      <c r="E9" s="4"/>
      <c r="F9" s="4"/>
      <c r="G9" s="4" t="s">
        <v>397</v>
      </c>
    </row>
    <row r="10" ht="33" customHeight="1" spans="1:7">
      <c r="A10" s="4"/>
      <c r="B10" s="8" t="s">
        <v>398</v>
      </c>
      <c r="C10" s="4" t="s">
        <v>399</v>
      </c>
      <c r="D10" s="9" t="s">
        <v>449</v>
      </c>
      <c r="E10" s="10"/>
      <c r="F10" s="11"/>
      <c r="G10" s="12" t="s">
        <v>450</v>
      </c>
    </row>
    <row r="11" ht="33" customHeight="1" spans="1:7">
      <c r="A11" s="4"/>
      <c r="B11" s="13"/>
      <c r="C11" s="4" t="s">
        <v>402</v>
      </c>
      <c r="D11" s="9" t="s">
        <v>403</v>
      </c>
      <c r="E11" s="10"/>
      <c r="F11" s="11"/>
      <c r="G11" s="4"/>
    </row>
    <row r="12" ht="33" customHeight="1" spans="1:7">
      <c r="A12" s="4"/>
      <c r="B12" s="14"/>
      <c r="C12" s="4" t="s">
        <v>404</v>
      </c>
      <c r="D12" s="9" t="s">
        <v>403</v>
      </c>
      <c r="E12" s="10"/>
      <c r="F12" s="11"/>
      <c r="G12" s="4"/>
    </row>
    <row r="13" ht="33" customHeight="1" spans="1:7">
      <c r="A13" s="4"/>
      <c r="B13" s="4" t="s">
        <v>405</v>
      </c>
      <c r="C13" s="4" t="s">
        <v>406</v>
      </c>
      <c r="D13" s="15" t="s">
        <v>451</v>
      </c>
      <c r="E13" s="15"/>
      <c r="F13" s="15"/>
      <c r="G13" s="16" t="s">
        <v>452</v>
      </c>
    </row>
    <row r="14" ht="33" customHeight="1" spans="1:7">
      <c r="A14" s="4"/>
      <c r="B14" s="4"/>
      <c r="C14" s="4" t="s">
        <v>409</v>
      </c>
      <c r="D14" s="15" t="s">
        <v>453</v>
      </c>
      <c r="E14" s="15"/>
      <c r="F14" s="15"/>
      <c r="G14" s="16" t="s">
        <v>454</v>
      </c>
    </row>
    <row r="15" ht="33" customHeight="1" spans="1:7">
      <c r="A15" s="4"/>
      <c r="B15" s="4"/>
      <c r="C15" s="4" t="s">
        <v>411</v>
      </c>
      <c r="D15" s="15" t="s">
        <v>455</v>
      </c>
      <c r="E15" s="15"/>
      <c r="F15" s="15"/>
      <c r="G15" s="16" t="s">
        <v>355</v>
      </c>
    </row>
    <row r="16" ht="33" customHeight="1" spans="1:7">
      <c r="A16" s="4"/>
      <c r="B16" s="4" t="s">
        <v>413</v>
      </c>
      <c r="C16" s="4" t="s">
        <v>414</v>
      </c>
      <c r="D16" s="15" t="s">
        <v>403</v>
      </c>
      <c r="E16" s="15"/>
      <c r="F16" s="15"/>
      <c r="G16" s="4"/>
    </row>
    <row r="17" ht="33" customHeight="1" spans="1:7">
      <c r="A17" s="4"/>
      <c r="B17" s="4"/>
      <c r="C17" s="4" t="s">
        <v>415</v>
      </c>
      <c r="D17" s="15" t="s">
        <v>456</v>
      </c>
      <c r="E17" s="15"/>
      <c r="F17" s="15"/>
      <c r="G17" s="4" t="s">
        <v>457</v>
      </c>
    </row>
    <row r="18" ht="33" customHeight="1" spans="1:7">
      <c r="A18" s="4"/>
      <c r="B18" s="4"/>
      <c r="C18" s="4" t="s">
        <v>418</v>
      </c>
      <c r="D18" s="15" t="s">
        <v>403</v>
      </c>
      <c r="E18" s="15"/>
      <c r="F18" s="15"/>
      <c r="G18" s="22"/>
    </row>
    <row r="19" ht="33" customHeight="1" spans="1:7">
      <c r="A19" s="4"/>
      <c r="B19" s="4"/>
      <c r="C19" s="4" t="s">
        <v>419</v>
      </c>
      <c r="D19" s="15" t="s">
        <v>403</v>
      </c>
      <c r="E19" s="15"/>
      <c r="F19" s="15"/>
      <c r="G19" s="4"/>
    </row>
    <row r="20" ht="33" customHeight="1" spans="1:7">
      <c r="A20" s="4"/>
      <c r="B20" s="4" t="s">
        <v>420</v>
      </c>
      <c r="C20" s="4" t="s">
        <v>439</v>
      </c>
      <c r="D20" s="3" t="s">
        <v>440</v>
      </c>
      <c r="E20" s="3"/>
      <c r="F20" s="3"/>
      <c r="G20" s="4" t="s">
        <v>458</v>
      </c>
    </row>
    <row r="21" ht="33" customHeight="1" spans="1:7">
      <c r="A21" s="17" t="s">
        <v>424</v>
      </c>
      <c r="B21" s="18" t="s">
        <v>425</v>
      </c>
      <c r="C21" s="19"/>
      <c r="D21" s="18" t="s">
        <v>426</v>
      </c>
      <c r="E21" s="19"/>
      <c r="F21" s="18" t="s">
        <v>427</v>
      </c>
      <c r="G21" s="20"/>
    </row>
    <row r="22" ht="33" customHeight="1" spans="1:7">
      <c r="A22" s="3" t="s">
        <v>378</v>
      </c>
      <c r="B22" s="3"/>
      <c r="C22" s="3"/>
      <c r="D22" s="3"/>
      <c r="E22" s="3"/>
      <c r="F22" s="3"/>
      <c r="G22" s="21"/>
    </row>
    <row r="23" ht="33" customHeight="1" spans="1:7">
      <c r="A23" s="3"/>
      <c r="B23" s="3"/>
      <c r="C23" s="3"/>
      <c r="D23" s="3"/>
      <c r="E23" s="3"/>
      <c r="F23" s="3"/>
      <c r="G23" s="21"/>
    </row>
    <row r="24" ht="33" customHeight="1" spans="1:7">
      <c r="A24" s="3"/>
      <c r="B24" s="3"/>
      <c r="C24" s="3"/>
      <c r="D24" s="3"/>
      <c r="E24" s="3"/>
      <c r="F24" s="3"/>
      <c r="G24" s="21"/>
    </row>
    <row r="25" ht="33" customHeight="1" spans="1:7">
      <c r="A25" s="3"/>
      <c r="B25" s="3"/>
      <c r="C25" s="3"/>
      <c r="D25" s="3"/>
      <c r="E25" s="3"/>
      <c r="F25" s="3"/>
      <c r="G25" s="21"/>
    </row>
    <row r="26" ht="33" customHeight="1"/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5" workbookViewId="0">
      <selection activeCell="G10" sqref="G10"/>
    </sheetView>
  </sheetViews>
  <sheetFormatPr defaultColWidth="9" defaultRowHeight="13.5" outlineLevelCol="6"/>
  <cols>
    <col min="4" max="4" width="13.625" customWidth="1"/>
    <col min="5" max="5" width="11.5" customWidth="1"/>
  </cols>
  <sheetData>
    <row r="1" ht="26" customHeight="1" spans="1:7">
      <c r="A1" s="1" t="s">
        <v>379</v>
      </c>
      <c r="B1" s="2"/>
      <c r="C1" s="2"/>
      <c r="D1" s="2"/>
      <c r="E1" s="2"/>
      <c r="F1" s="2"/>
      <c r="G1" s="2"/>
    </row>
    <row r="2" ht="24" spans="1:7">
      <c r="A2" s="3" t="s">
        <v>380</v>
      </c>
      <c r="B2" s="3"/>
      <c r="C2" s="4" t="s">
        <v>459</v>
      </c>
      <c r="D2" s="4"/>
      <c r="E2" s="3" t="s">
        <v>382</v>
      </c>
      <c r="F2" s="3" t="s">
        <v>383</v>
      </c>
      <c r="G2" s="3"/>
    </row>
    <row r="3" ht="19" customHeight="1" spans="1:7">
      <c r="A3" s="3" t="s">
        <v>384</v>
      </c>
      <c r="B3" s="3"/>
      <c r="C3" s="3" t="s">
        <v>188</v>
      </c>
      <c r="D3" s="3"/>
      <c r="E3" s="3" t="s">
        <v>385</v>
      </c>
      <c r="F3" s="3" t="s">
        <v>188</v>
      </c>
      <c r="G3" s="3"/>
    </row>
    <row r="4" spans="1:7">
      <c r="A4" s="4" t="s">
        <v>386</v>
      </c>
      <c r="B4" s="4"/>
      <c r="C4" s="5" t="s">
        <v>387</v>
      </c>
      <c r="D4" s="5"/>
      <c r="E4" s="6">
        <v>10</v>
      </c>
      <c r="F4" s="6"/>
      <c r="G4" s="6"/>
    </row>
    <row r="5" spans="1:7">
      <c r="A5" s="4"/>
      <c r="B5" s="4"/>
      <c r="C5" s="7" t="s">
        <v>388</v>
      </c>
      <c r="D5" s="7"/>
      <c r="E5" s="6">
        <v>10</v>
      </c>
      <c r="F5" s="6"/>
      <c r="G5" s="6"/>
    </row>
    <row r="6" spans="1:7">
      <c r="A6" s="4"/>
      <c r="B6" s="4"/>
      <c r="C6" s="7" t="s">
        <v>389</v>
      </c>
      <c r="D6" s="7"/>
      <c r="E6" s="6"/>
      <c r="F6" s="6"/>
      <c r="G6" s="6"/>
    </row>
    <row r="7" ht="27" customHeight="1" spans="1:7">
      <c r="A7" s="4" t="s">
        <v>390</v>
      </c>
      <c r="B7" s="4" t="s">
        <v>391</v>
      </c>
      <c r="C7" s="4"/>
      <c r="D7" s="4"/>
      <c r="E7" s="4"/>
      <c r="F7" s="4"/>
      <c r="G7" s="4"/>
    </row>
    <row r="8" ht="39" customHeight="1" spans="1:7">
      <c r="A8" s="4"/>
      <c r="B8" s="5" t="s">
        <v>460</v>
      </c>
      <c r="C8" s="5"/>
      <c r="D8" s="5"/>
      <c r="E8" s="5"/>
      <c r="F8" s="5"/>
      <c r="G8" s="5"/>
    </row>
    <row r="9" ht="27" customHeight="1" spans="1:7">
      <c r="A9" s="4" t="s">
        <v>393</v>
      </c>
      <c r="B9" s="4" t="s">
        <v>394</v>
      </c>
      <c r="C9" s="4" t="s">
        <v>395</v>
      </c>
      <c r="D9" s="4" t="s">
        <v>396</v>
      </c>
      <c r="E9" s="4"/>
      <c r="F9" s="4"/>
      <c r="G9" s="4" t="s">
        <v>397</v>
      </c>
    </row>
    <row r="10" ht="27" customHeight="1" spans="1:7">
      <c r="A10" s="4"/>
      <c r="B10" s="8" t="s">
        <v>398</v>
      </c>
      <c r="C10" s="4" t="s">
        <v>399</v>
      </c>
      <c r="D10" s="9" t="s">
        <v>461</v>
      </c>
      <c r="E10" s="10"/>
      <c r="F10" s="11"/>
      <c r="G10" s="12" t="s">
        <v>462</v>
      </c>
    </row>
    <row r="11" ht="27" customHeight="1" spans="1:7">
      <c r="A11" s="4"/>
      <c r="B11" s="13"/>
      <c r="C11" s="4" t="s">
        <v>402</v>
      </c>
      <c r="D11" s="9" t="s">
        <v>403</v>
      </c>
      <c r="E11" s="10"/>
      <c r="F11" s="11"/>
      <c r="G11" s="4"/>
    </row>
    <row r="12" ht="27" customHeight="1" spans="1:7">
      <c r="A12" s="4"/>
      <c r="B12" s="14"/>
      <c r="C12" s="4" t="s">
        <v>404</v>
      </c>
      <c r="D12" s="9" t="s">
        <v>403</v>
      </c>
      <c r="E12" s="10"/>
      <c r="F12" s="11"/>
      <c r="G12" s="4"/>
    </row>
    <row r="13" ht="27" customHeight="1" spans="1:7">
      <c r="A13" s="4"/>
      <c r="B13" s="4" t="s">
        <v>405</v>
      </c>
      <c r="C13" s="4" t="s">
        <v>406</v>
      </c>
      <c r="D13" s="15" t="s">
        <v>463</v>
      </c>
      <c r="E13" s="15"/>
      <c r="F13" s="15"/>
      <c r="G13" s="16" t="s">
        <v>464</v>
      </c>
    </row>
    <row r="14" ht="27" customHeight="1" spans="1:7">
      <c r="A14" s="4"/>
      <c r="B14" s="4"/>
      <c r="C14" s="4" t="s">
        <v>409</v>
      </c>
      <c r="D14" s="15" t="s">
        <v>465</v>
      </c>
      <c r="E14" s="15"/>
      <c r="F14" s="15"/>
      <c r="G14" s="16" t="s">
        <v>466</v>
      </c>
    </row>
    <row r="15" ht="27" customHeight="1" spans="1:7">
      <c r="A15" s="4"/>
      <c r="B15" s="4"/>
      <c r="C15" s="4" t="s">
        <v>411</v>
      </c>
      <c r="D15" s="15" t="s">
        <v>467</v>
      </c>
      <c r="E15" s="15"/>
      <c r="F15" s="15"/>
      <c r="G15" s="16" t="s">
        <v>355</v>
      </c>
    </row>
    <row r="16" ht="27" customHeight="1" spans="1:7">
      <c r="A16" s="4"/>
      <c r="B16" s="4" t="s">
        <v>413</v>
      </c>
      <c r="C16" s="4" t="s">
        <v>414</v>
      </c>
      <c r="D16" s="15" t="s">
        <v>403</v>
      </c>
      <c r="E16" s="15"/>
      <c r="F16" s="15"/>
      <c r="G16" s="4"/>
    </row>
    <row r="17" ht="27" customHeight="1" spans="1:7">
      <c r="A17" s="4"/>
      <c r="B17" s="4"/>
      <c r="C17" s="4" t="s">
        <v>415</v>
      </c>
      <c r="D17" s="15" t="s">
        <v>468</v>
      </c>
      <c r="E17" s="15"/>
      <c r="F17" s="15"/>
      <c r="G17" s="4" t="s">
        <v>469</v>
      </c>
    </row>
    <row r="18" ht="27" customHeight="1" spans="1:7">
      <c r="A18" s="4"/>
      <c r="B18" s="4"/>
      <c r="C18" s="4" t="s">
        <v>418</v>
      </c>
      <c r="D18" s="15" t="s">
        <v>470</v>
      </c>
      <c r="E18" s="15"/>
      <c r="F18" s="15"/>
      <c r="G18" s="4" t="s">
        <v>469</v>
      </c>
    </row>
    <row r="19" ht="27" customHeight="1" spans="1:7">
      <c r="A19" s="4"/>
      <c r="B19" s="4"/>
      <c r="C19" s="4" t="s">
        <v>419</v>
      </c>
      <c r="D19" s="15" t="s">
        <v>403</v>
      </c>
      <c r="E19" s="15"/>
      <c r="F19" s="15"/>
      <c r="G19" s="4"/>
    </row>
    <row r="20" ht="27" customHeight="1" spans="1:7">
      <c r="A20" s="4"/>
      <c r="B20" s="4" t="s">
        <v>420</v>
      </c>
      <c r="C20" s="4" t="s">
        <v>439</v>
      </c>
      <c r="D20" s="3" t="s">
        <v>440</v>
      </c>
      <c r="E20" s="3"/>
      <c r="F20" s="3"/>
      <c r="G20" s="4" t="s">
        <v>458</v>
      </c>
    </row>
    <row r="21" ht="40.5" spans="1:7">
      <c r="A21" s="17" t="s">
        <v>424</v>
      </c>
      <c r="B21" s="18" t="s">
        <v>425</v>
      </c>
      <c r="C21" s="19"/>
      <c r="D21" s="18" t="s">
        <v>426</v>
      </c>
      <c r="E21" s="19"/>
      <c r="F21" s="18" t="s">
        <v>427</v>
      </c>
      <c r="G21" s="20"/>
    </row>
    <row r="22" spans="1:7">
      <c r="A22" s="3" t="s">
        <v>378</v>
      </c>
      <c r="B22" s="3"/>
      <c r="C22" s="3"/>
      <c r="D22" s="3"/>
      <c r="E22" s="3"/>
      <c r="F22" s="3"/>
      <c r="G22" s="21"/>
    </row>
    <row r="23" spans="1:7">
      <c r="A23" s="3"/>
      <c r="B23" s="3"/>
      <c r="C23" s="3"/>
      <c r="D23" s="3"/>
      <c r="E23" s="3"/>
      <c r="F23" s="3"/>
      <c r="G23" s="21"/>
    </row>
    <row r="24" spans="1:7">
      <c r="A24" s="3"/>
      <c r="B24" s="3"/>
      <c r="C24" s="3"/>
      <c r="D24" s="3"/>
      <c r="E24" s="3"/>
      <c r="F24" s="3"/>
      <c r="G24" s="21"/>
    </row>
    <row r="25" spans="1:7">
      <c r="A25" s="3"/>
      <c r="B25" s="3"/>
      <c r="C25" s="3"/>
      <c r="D25" s="3"/>
      <c r="E25" s="3"/>
      <c r="F25" s="3"/>
      <c r="G25" s="21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H14" sqref="H14"/>
    </sheetView>
  </sheetViews>
  <sheetFormatPr defaultColWidth="9" defaultRowHeight="13.5" outlineLevelCol="3"/>
  <cols>
    <col min="1" max="1" width="28" customWidth="1"/>
    <col min="2" max="2" width="13.125" customWidth="1"/>
    <col min="3" max="3" width="28.125" customWidth="1"/>
    <col min="4" max="4" width="13.75" customWidth="1"/>
  </cols>
  <sheetData>
    <row r="1" ht="20.25" spans="1:4">
      <c r="A1" s="134" t="s">
        <v>42</v>
      </c>
      <c r="B1" s="134"/>
      <c r="C1" s="134"/>
      <c r="D1" s="134"/>
    </row>
    <row r="2" spans="1:4">
      <c r="A2" s="135"/>
      <c r="D2" t="s">
        <v>43</v>
      </c>
    </row>
    <row r="3" ht="23" customHeight="1" spans="1:4">
      <c r="A3" s="96" t="s">
        <v>44</v>
      </c>
      <c r="B3" s="96"/>
      <c r="C3" s="96" t="s">
        <v>45</v>
      </c>
      <c r="D3" s="96"/>
    </row>
    <row r="4" ht="23" customHeight="1" spans="1:4">
      <c r="A4" s="96" t="s">
        <v>46</v>
      </c>
      <c r="B4" s="96" t="s">
        <v>47</v>
      </c>
      <c r="C4" s="96" t="s">
        <v>46</v>
      </c>
      <c r="D4" s="96" t="s">
        <v>47</v>
      </c>
    </row>
    <row r="5" ht="15" customHeight="1" spans="1:4">
      <c r="A5" s="122" t="s">
        <v>48</v>
      </c>
      <c r="B5" s="138">
        <v>934</v>
      </c>
      <c r="C5" s="122" t="s">
        <v>49</v>
      </c>
      <c r="D5" s="104"/>
    </row>
    <row r="6" ht="15" customHeight="1" spans="1:4">
      <c r="A6" s="122" t="s">
        <v>50</v>
      </c>
      <c r="B6" s="139"/>
      <c r="C6" s="122" t="s">
        <v>51</v>
      </c>
      <c r="D6" s="104"/>
    </row>
    <row r="7" ht="15" customHeight="1" spans="1:4">
      <c r="A7" s="122" t="s">
        <v>52</v>
      </c>
      <c r="B7" s="139"/>
      <c r="C7" s="122" t="s">
        <v>53</v>
      </c>
      <c r="D7" s="104"/>
    </row>
    <row r="8" ht="15" customHeight="1" spans="1:4">
      <c r="A8" s="122" t="s">
        <v>54</v>
      </c>
      <c r="B8" s="139"/>
      <c r="C8" s="122" t="s">
        <v>55</v>
      </c>
      <c r="D8" s="104"/>
    </row>
    <row r="9" ht="15" customHeight="1" spans="1:4">
      <c r="A9" s="122" t="s">
        <v>56</v>
      </c>
      <c r="B9" s="139"/>
      <c r="C9" s="122" t="s">
        <v>57</v>
      </c>
      <c r="D9" s="104"/>
    </row>
    <row r="10" ht="15" customHeight="1" spans="1:4">
      <c r="A10" s="122" t="s">
        <v>58</v>
      </c>
      <c r="B10" s="139"/>
      <c r="C10" s="122" t="s">
        <v>59</v>
      </c>
      <c r="D10" s="104"/>
    </row>
    <row r="11" ht="15" customHeight="1" spans="1:4">
      <c r="A11" s="122" t="s">
        <v>60</v>
      </c>
      <c r="B11" s="139"/>
      <c r="C11" s="122" t="s">
        <v>61</v>
      </c>
      <c r="D11" s="104"/>
    </row>
    <row r="12" ht="15" customHeight="1" spans="1:4">
      <c r="A12" s="122" t="s">
        <v>62</v>
      </c>
      <c r="B12" s="139"/>
      <c r="C12" s="122" t="s">
        <v>63</v>
      </c>
      <c r="D12" s="123">
        <f>表四!D13</f>
        <v>116.5953502</v>
      </c>
    </row>
    <row r="13" ht="15" customHeight="1" spans="1:4">
      <c r="A13" s="122" t="s">
        <v>64</v>
      </c>
      <c r="B13" s="139"/>
      <c r="C13" s="122" t="s">
        <v>65</v>
      </c>
      <c r="D13" s="104"/>
    </row>
    <row r="14" ht="15" customHeight="1" spans="1:4">
      <c r="A14" s="122"/>
      <c r="B14" s="125"/>
      <c r="C14" s="122" t="s">
        <v>66</v>
      </c>
      <c r="D14" s="123">
        <f>表四!D15</f>
        <v>36.6882483</v>
      </c>
    </row>
    <row r="15" ht="15" customHeight="1" spans="1:4">
      <c r="A15" s="122"/>
      <c r="B15" s="125"/>
      <c r="C15" s="122" t="s">
        <v>67</v>
      </c>
      <c r="D15" s="104"/>
    </row>
    <row r="16" ht="15" customHeight="1" spans="1:4">
      <c r="A16" s="122"/>
      <c r="B16" s="125"/>
      <c r="C16" s="122" t="s">
        <v>68</v>
      </c>
      <c r="D16" s="104"/>
    </row>
    <row r="17" ht="15" customHeight="1" spans="1:4">
      <c r="A17" s="122"/>
      <c r="B17" s="125"/>
      <c r="C17" s="122" t="s">
        <v>69</v>
      </c>
      <c r="D17" s="104">
        <f>表四!D18</f>
        <v>731.25</v>
      </c>
    </row>
    <row r="18" ht="15" customHeight="1" spans="1:4">
      <c r="A18" s="122"/>
      <c r="B18" s="125"/>
      <c r="C18" s="122" t="s">
        <v>70</v>
      </c>
      <c r="D18" s="104"/>
    </row>
    <row r="19" ht="15" customHeight="1" spans="1:4">
      <c r="A19" s="122"/>
      <c r="B19" s="125"/>
      <c r="C19" s="122" t="s">
        <v>71</v>
      </c>
      <c r="D19" s="104"/>
    </row>
    <row r="20" ht="15" customHeight="1" spans="1:4">
      <c r="A20" s="122"/>
      <c r="B20" s="125"/>
      <c r="C20" s="122" t="s">
        <v>72</v>
      </c>
      <c r="D20" s="104"/>
    </row>
    <row r="21" ht="15" customHeight="1" spans="1:4">
      <c r="A21" s="122"/>
      <c r="B21" s="125"/>
      <c r="C21" s="122" t="s">
        <v>73</v>
      </c>
      <c r="D21" s="104"/>
    </row>
    <row r="22" ht="15" customHeight="1" spans="1:4">
      <c r="A22" s="122"/>
      <c r="B22" s="125"/>
      <c r="C22" s="122" t="s">
        <v>74</v>
      </c>
      <c r="D22" s="104"/>
    </row>
    <row r="23" ht="15" customHeight="1" spans="1:4">
      <c r="A23" s="122"/>
      <c r="B23" s="125"/>
      <c r="C23" s="122" t="s">
        <v>75</v>
      </c>
      <c r="D23" s="104"/>
    </row>
    <row r="24" ht="15" customHeight="1" spans="1:4">
      <c r="A24" s="122"/>
      <c r="B24" s="125"/>
      <c r="C24" s="122" t="s">
        <v>76</v>
      </c>
      <c r="D24" s="123">
        <f>表四!D25</f>
        <v>49.4699046</v>
      </c>
    </row>
    <row r="25" ht="15" customHeight="1" spans="1:4">
      <c r="A25" s="122"/>
      <c r="B25" s="125"/>
      <c r="C25" s="122" t="s">
        <v>77</v>
      </c>
      <c r="D25" s="104"/>
    </row>
    <row r="26" ht="15" customHeight="1" spans="1:4">
      <c r="A26" s="122"/>
      <c r="B26" s="125"/>
      <c r="C26" s="122" t="s">
        <v>78</v>
      </c>
      <c r="D26" s="104"/>
    </row>
    <row r="27" ht="15" customHeight="1" spans="1:4">
      <c r="A27" s="122"/>
      <c r="B27" s="125"/>
      <c r="C27" s="122" t="s">
        <v>79</v>
      </c>
      <c r="D27" s="104"/>
    </row>
    <row r="28" ht="15" customHeight="1" spans="1:4">
      <c r="A28" s="122"/>
      <c r="B28" s="125"/>
      <c r="C28" s="122" t="s">
        <v>80</v>
      </c>
      <c r="D28" s="104"/>
    </row>
    <row r="29" ht="15" customHeight="1" spans="1:4">
      <c r="A29" s="122"/>
      <c r="B29" s="125"/>
      <c r="C29" s="122" t="s">
        <v>81</v>
      </c>
      <c r="D29" s="104"/>
    </row>
    <row r="30" ht="15" customHeight="1" spans="1:4">
      <c r="A30" s="122"/>
      <c r="B30" s="125"/>
      <c r="C30" s="122" t="s">
        <v>82</v>
      </c>
      <c r="D30" s="104"/>
    </row>
    <row r="31" ht="15" customHeight="1" spans="1:4">
      <c r="A31" s="122"/>
      <c r="B31" s="125"/>
      <c r="C31" s="122" t="s">
        <v>83</v>
      </c>
      <c r="D31" s="104"/>
    </row>
    <row r="32" ht="15" customHeight="1" spans="1:4">
      <c r="A32" s="122"/>
      <c r="B32" s="125"/>
      <c r="C32" s="122" t="s">
        <v>84</v>
      </c>
      <c r="D32" s="104"/>
    </row>
    <row r="33" ht="15" customHeight="1" spans="1:4">
      <c r="A33" s="122"/>
      <c r="B33" s="125"/>
      <c r="C33" s="122" t="s">
        <v>85</v>
      </c>
      <c r="D33" s="104"/>
    </row>
    <row r="34" ht="15" customHeight="1" spans="1:4">
      <c r="A34" s="122"/>
      <c r="B34" s="125"/>
      <c r="C34" s="122" t="s">
        <v>86</v>
      </c>
      <c r="D34" s="104"/>
    </row>
    <row r="35" ht="15" customHeight="1" spans="1:4">
      <c r="A35" s="122"/>
      <c r="B35" s="125"/>
      <c r="C35" s="122"/>
      <c r="D35" s="140"/>
    </row>
    <row r="36" ht="30" customHeight="1" spans="1:4">
      <c r="A36" s="96" t="s">
        <v>87</v>
      </c>
      <c r="B36" s="99">
        <f>B5</f>
        <v>934</v>
      </c>
      <c r="C36" s="96" t="s">
        <v>88</v>
      </c>
      <c r="D36" s="123">
        <f>SUM(D5:D35)</f>
        <v>934.0035031</v>
      </c>
    </row>
    <row r="37" ht="15" customHeight="1" spans="1:4">
      <c r="A37" s="122" t="s">
        <v>89</v>
      </c>
      <c r="B37" s="102">
        <v>0</v>
      </c>
      <c r="C37" s="122" t="s">
        <v>90</v>
      </c>
      <c r="D37" s="102">
        <v>0</v>
      </c>
    </row>
    <row r="38" ht="15" customHeight="1" spans="1:4">
      <c r="A38" s="122" t="s">
        <v>91</v>
      </c>
      <c r="B38" s="102">
        <v>0</v>
      </c>
      <c r="C38" s="122"/>
      <c r="D38" s="141"/>
    </row>
    <row r="39" ht="15" customHeight="1" spans="1:4">
      <c r="A39" s="142"/>
      <c r="B39" s="143"/>
      <c r="C39" s="142"/>
      <c r="D39" s="141"/>
    </row>
    <row r="40" ht="30" customHeight="1" spans="1:4">
      <c r="A40" s="96" t="s">
        <v>92</v>
      </c>
      <c r="B40" s="99">
        <f>B36</f>
        <v>934</v>
      </c>
      <c r="C40" s="96" t="s">
        <v>93</v>
      </c>
      <c r="D40" s="127">
        <f>D37+D36</f>
        <v>934.0035031</v>
      </c>
    </row>
    <row r="41" spans="1:1">
      <c r="A41" s="107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N14" sqref="N14"/>
    </sheetView>
  </sheetViews>
  <sheetFormatPr defaultColWidth="9" defaultRowHeight="13.5" outlineLevelCol="6"/>
  <cols>
    <col min="3" max="3" width="12.75" customWidth="1"/>
  </cols>
  <sheetData>
    <row r="1" ht="34" customHeight="1" spans="1:7">
      <c r="A1" s="1" t="s">
        <v>379</v>
      </c>
      <c r="B1" s="2"/>
      <c r="C1" s="2"/>
      <c r="D1" s="2"/>
      <c r="E1" s="2"/>
      <c r="F1" s="2"/>
      <c r="G1" s="2"/>
    </row>
    <row r="2" ht="24" spans="1:7">
      <c r="A2" s="3" t="s">
        <v>380</v>
      </c>
      <c r="B2" s="3"/>
      <c r="C2" s="4" t="s">
        <v>471</v>
      </c>
      <c r="D2" s="4"/>
      <c r="E2" s="3" t="s">
        <v>382</v>
      </c>
      <c r="F2" s="3" t="s">
        <v>383</v>
      </c>
      <c r="G2" s="3"/>
    </row>
    <row r="3" ht="24" customHeight="1" spans="1:7">
      <c r="A3" s="3" t="s">
        <v>384</v>
      </c>
      <c r="B3" s="3"/>
      <c r="C3" s="3" t="s">
        <v>188</v>
      </c>
      <c r="D3" s="3"/>
      <c r="E3" s="3" t="s">
        <v>385</v>
      </c>
      <c r="F3" s="3" t="s">
        <v>188</v>
      </c>
      <c r="G3" s="3"/>
    </row>
    <row r="4" ht="24" customHeight="1" spans="1:7">
      <c r="A4" s="4" t="s">
        <v>386</v>
      </c>
      <c r="B4" s="4"/>
      <c r="C4" s="5" t="s">
        <v>387</v>
      </c>
      <c r="D4" s="5"/>
      <c r="E4" s="6">
        <v>50</v>
      </c>
      <c r="F4" s="6"/>
      <c r="G4" s="6"/>
    </row>
    <row r="5" ht="24" customHeight="1" spans="1:7">
      <c r="A5" s="4"/>
      <c r="B5" s="4"/>
      <c r="C5" s="7" t="s">
        <v>388</v>
      </c>
      <c r="D5" s="7"/>
      <c r="E5" s="6">
        <v>50</v>
      </c>
      <c r="F5" s="6"/>
      <c r="G5" s="6"/>
    </row>
    <row r="6" ht="24" customHeight="1" spans="1:7">
      <c r="A6" s="4"/>
      <c r="B6" s="4"/>
      <c r="C6" s="7" t="s">
        <v>389</v>
      </c>
      <c r="D6" s="7"/>
      <c r="E6" s="6"/>
      <c r="F6" s="6"/>
      <c r="G6" s="6"/>
    </row>
    <row r="7" ht="24" customHeight="1" spans="1:7">
      <c r="A7" s="4" t="s">
        <v>390</v>
      </c>
      <c r="B7" s="4" t="s">
        <v>391</v>
      </c>
      <c r="C7" s="4"/>
      <c r="D7" s="4"/>
      <c r="E7" s="4"/>
      <c r="F7" s="4"/>
      <c r="G7" s="4"/>
    </row>
    <row r="8" ht="24" customHeight="1" spans="1:7">
      <c r="A8" s="4"/>
      <c r="B8" s="5" t="s">
        <v>472</v>
      </c>
      <c r="C8" s="5"/>
      <c r="D8" s="5"/>
      <c r="E8" s="5"/>
      <c r="F8" s="5"/>
      <c r="G8" s="5"/>
    </row>
    <row r="9" ht="24" customHeight="1" spans="1:7">
      <c r="A9" s="4" t="s">
        <v>393</v>
      </c>
      <c r="B9" s="4" t="s">
        <v>394</v>
      </c>
      <c r="C9" s="4" t="s">
        <v>395</v>
      </c>
      <c r="D9" s="4" t="s">
        <v>396</v>
      </c>
      <c r="E9" s="4"/>
      <c r="F9" s="4"/>
      <c r="G9" s="4" t="s">
        <v>397</v>
      </c>
    </row>
    <row r="10" ht="24" customHeight="1" spans="1:7">
      <c r="A10" s="4"/>
      <c r="B10" s="8" t="s">
        <v>398</v>
      </c>
      <c r="C10" s="4" t="s">
        <v>399</v>
      </c>
      <c r="D10" s="9" t="s">
        <v>473</v>
      </c>
      <c r="E10" s="10"/>
      <c r="F10" s="11"/>
      <c r="G10" s="12" t="s">
        <v>474</v>
      </c>
    </row>
    <row r="11" ht="24" customHeight="1" spans="1:7">
      <c r="A11" s="4"/>
      <c r="B11" s="13"/>
      <c r="C11" s="4" t="s">
        <v>402</v>
      </c>
      <c r="D11" s="9" t="s">
        <v>403</v>
      </c>
      <c r="E11" s="10"/>
      <c r="F11" s="11"/>
      <c r="G11" s="4"/>
    </row>
    <row r="12" ht="24" customHeight="1" spans="1:7">
      <c r="A12" s="4"/>
      <c r="B12" s="14"/>
      <c r="C12" s="4" t="s">
        <v>404</v>
      </c>
      <c r="D12" s="9" t="s">
        <v>403</v>
      </c>
      <c r="E12" s="10"/>
      <c r="F12" s="11"/>
      <c r="G12" s="4"/>
    </row>
    <row r="13" ht="24" customHeight="1" spans="1:7">
      <c r="A13" s="4"/>
      <c r="B13" s="4" t="s">
        <v>405</v>
      </c>
      <c r="C13" s="4" t="s">
        <v>406</v>
      </c>
      <c r="D13" s="15" t="s">
        <v>475</v>
      </c>
      <c r="E13" s="15"/>
      <c r="F13" s="15"/>
      <c r="G13" s="16" t="s">
        <v>476</v>
      </c>
    </row>
    <row r="14" ht="24" customHeight="1" spans="1:7">
      <c r="A14" s="4"/>
      <c r="B14" s="4"/>
      <c r="C14" s="4" t="s">
        <v>409</v>
      </c>
      <c r="D14" s="15" t="s">
        <v>403</v>
      </c>
      <c r="E14" s="15"/>
      <c r="F14" s="15"/>
      <c r="G14" s="16"/>
    </row>
    <row r="15" ht="24" customHeight="1" spans="1:7">
      <c r="A15" s="4"/>
      <c r="B15" s="4"/>
      <c r="C15" s="4" t="s">
        <v>411</v>
      </c>
      <c r="D15" s="15" t="s">
        <v>477</v>
      </c>
      <c r="E15" s="15"/>
      <c r="F15" s="15"/>
      <c r="G15" s="16" t="s">
        <v>355</v>
      </c>
    </row>
    <row r="16" ht="24" customHeight="1" spans="1:7">
      <c r="A16" s="4"/>
      <c r="B16" s="4" t="s">
        <v>413</v>
      </c>
      <c r="C16" s="4" t="s">
        <v>414</v>
      </c>
      <c r="D16" s="15" t="s">
        <v>403</v>
      </c>
      <c r="E16" s="15"/>
      <c r="F16" s="15"/>
      <c r="G16" s="4"/>
    </row>
    <row r="17" ht="24" customHeight="1" spans="1:7">
      <c r="A17" s="4"/>
      <c r="B17" s="4"/>
      <c r="C17" s="4" t="s">
        <v>415</v>
      </c>
      <c r="D17" s="15" t="s">
        <v>478</v>
      </c>
      <c r="E17" s="15"/>
      <c r="F17" s="15"/>
      <c r="G17" s="4" t="s">
        <v>417</v>
      </c>
    </row>
    <row r="18" ht="24" customHeight="1" spans="1:7">
      <c r="A18" s="4"/>
      <c r="B18" s="4"/>
      <c r="C18" s="4" t="s">
        <v>418</v>
      </c>
      <c r="D18" s="15" t="s">
        <v>403</v>
      </c>
      <c r="E18" s="15"/>
      <c r="F18" s="15"/>
      <c r="G18" s="4"/>
    </row>
    <row r="19" ht="24" customHeight="1" spans="1:7">
      <c r="A19" s="4"/>
      <c r="B19" s="4"/>
      <c r="C19" s="4" t="s">
        <v>419</v>
      </c>
      <c r="D19" s="15" t="s">
        <v>403</v>
      </c>
      <c r="E19" s="15"/>
      <c r="F19" s="15"/>
      <c r="G19" s="4"/>
    </row>
    <row r="20" ht="24" customHeight="1" spans="1:7">
      <c r="A20" s="4"/>
      <c r="B20" s="4" t="s">
        <v>420</v>
      </c>
      <c r="C20" s="4" t="s">
        <v>439</v>
      </c>
      <c r="D20" s="3" t="s">
        <v>479</v>
      </c>
      <c r="E20" s="3"/>
      <c r="F20" s="3"/>
      <c r="G20" s="4" t="s">
        <v>458</v>
      </c>
    </row>
    <row r="21" ht="40.5" spans="1:7">
      <c r="A21" s="17" t="s">
        <v>424</v>
      </c>
      <c r="B21" s="18" t="s">
        <v>425</v>
      </c>
      <c r="C21" s="19"/>
      <c r="D21" s="18" t="s">
        <v>426</v>
      </c>
      <c r="E21" s="19"/>
      <c r="F21" s="18" t="s">
        <v>427</v>
      </c>
      <c r="G21" s="20"/>
    </row>
    <row r="22" spans="1:7">
      <c r="A22" s="3" t="s">
        <v>378</v>
      </c>
      <c r="B22" s="3"/>
      <c r="C22" s="3"/>
      <c r="D22" s="3"/>
      <c r="E22" s="3"/>
      <c r="F22" s="3"/>
      <c r="G22" s="21"/>
    </row>
    <row r="23" spans="1:7">
      <c r="A23" s="3"/>
      <c r="B23" s="3"/>
      <c r="C23" s="3"/>
      <c r="D23" s="3"/>
      <c r="E23" s="3"/>
      <c r="F23" s="3"/>
      <c r="G23" s="21"/>
    </row>
    <row r="24" spans="1:7">
      <c r="A24" s="3"/>
      <c r="B24" s="3"/>
      <c r="C24" s="3"/>
      <c r="D24" s="3"/>
      <c r="E24" s="3"/>
      <c r="F24" s="3"/>
      <c r="G24" s="21"/>
    </row>
    <row r="25" spans="1:7">
      <c r="A25" s="3"/>
      <c r="B25" s="3"/>
      <c r="C25" s="3"/>
      <c r="D25" s="3"/>
      <c r="E25" s="3"/>
      <c r="F25" s="3"/>
      <c r="G25" s="21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2:G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A32" sqref="A3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34" t="s">
        <v>95</v>
      </c>
    </row>
    <row r="2" spans="1:2">
      <c r="A2" s="135"/>
      <c r="B2" t="s">
        <v>43</v>
      </c>
    </row>
    <row r="3" ht="20" customHeight="1" spans="1:2">
      <c r="A3" s="96" t="s">
        <v>46</v>
      </c>
      <c r="B3" s="96" t="s">
        <v>47</v>
      </c>
    </row>
    <row r="4" ht="20" customHeight="1" spans="1:2">
      <c r="A4" s="96" t="s">
        <v>96</v>
      </c>
      <c r="B4" s="96">
        <v>1</v>
      </c>
    </row>
    <row r="5" ht="20" customHeight="1" spans="1:2">
      <c r="A5" s="98" t="s">
        <v>97</v>
      </c>
      <c r="B5" s="136">
        <f>B6</f>
        <v>934</v>
      </c>
    </row>
    <row r="6" ht="20" customHeight="1" spans="1:2">
      <c r="A6" s="94" t="s">
        <v>98</v>
      </c>
      <c r="B6" s="137">
        <f>表一!B5</f>
        <v>934</v>
      </c>
    </row>
    <row r="7" ht="20" customHeight="1" spans="1:2">
      <c r="A7" s="98" t="s">
        <v>99</v>
      </c>
      <c r="B7" s="99"/>
    </row>
    <row r="8" ht="20" customHeight="1" spans="1:2">
      <c r="A8" s="94" t="s">
        <v>100</v>
      </c>
      <c r="B8" s="99"/>
    </row>
    <row r="9" ht="20" customHeight="1" spans="1:2">
      <c r="A9" s="98" t="s">
        <v>101</v>
      </c>
      <c r="B9" s="99"/>
    </row>
    <row r="10" ht="20" customHeight="1" spans="1:2">
      <c r="A10" s="94" t="s">
        <v>100</v>
      </c>
      <c r="B10" s="99"/>
    </row>
    <row r="11" ht="20" customHeight="1" spans="1:2">
      <c r="A11" s="98" t="s">
        <v>102</v>
      </c>
      <c r="B11" s="99"/>
    </row>
    <row r="12" ht="20" customHeight="1" spans="1:2">
      <c r="A12" s="94" t="s">
        <v>100</v>
      </c>
      <c r="B12" s="99"/>
    </row>
    <row r="13" ht="20" customHeight="1" spans="1:2">
      <c r="A13" s="98" t="s">
        <v>103</v>
      </c>
      <c r="B13" s="99"/>
    </row>
    <row r="14" ht="20" customHeight="1" spans="1:2">
      <c r="A14" s="94" t="s">
        <v>100</v>
      </c>
      <c r="B14" s="99"/>
    </row>
    <row r="15" ht="20" customHeight="1" spans="1:2">
      <c r="A15" s="98" t="s">
        <v>104</v>
      </c>
      <c r="B15" s="99"/>
    </row>
    <row r="16" ht="20" customHeight="1" spans="1:2">
      <c r="A16" s="94" t="s">
        <v>100</v>
      </c>
      <c r="B16" s="99"/>
    </row>
    <row r="17" ht="20" customHeight="1" spans="1:2">
      <c r="A17" s="98" t="s">
        <v>105</v>
      </c>
      <c r="B17" s="99"/>
    </row>
    <row r="18" ht="20" customHeight="1" spans="1:2">
      <c r="A18" s="94" t="s">
        <v>100</v>
      </c>
      <c r="B18" s="99"/>
    </row>
    <row r="19" ht="20" customHeight="1" spans="1:2">
      <c r="A19" s="98" t="s">
        <v>106</v>
      </c>
      <c r="B19" s="99"/>
    </row>
    <row r="20" ht="20" customHeight="1" spans="1:2">
      <c r="A20" s="94" t="s">
        <v>100</v>
      </c>
      <c r="B20" s="99"/>
    </row>
    <row r="21" ht="20" customHeight="1" spans="1:2">
      <c r="A21" s="98" t="s">
        <v>107</v>
      </c>
      <c r="B21" s="99"/>
    </row>
    <row r="22" ht="20" customHeight="1" spans="1:2">
      <c r="A22" s="94" t="s">
        <v>100</v>
      </c>
      <c r="B22" s="99"/>
    </row>
    <row r="23" ht="20" customHeight="1" spans="1:2">
      <c r="A23" s="98" t="s">
        <v>108</v>
      </c>
      <c r="B23" s="136">
        <f>B5</f>
        <v>934</v>
      </c>
    </row>
    <row r="24" ht="20" customHeight="1" spans="1:2">
      <c r="A24" s="94" t="s">
        <v>109</v>
      </c>
      <c r="B24" s="99"/>
    </row>
    <row r="25" ht="20" customHeight="1" spans="1:2">
      <c r="A25" s="94" t="s">
        <v>109</v>
      </c>
      <c r="B25" s="99"/>
    </row>
    <row r="26" ht="20" customHeight="1" spans="1:2">
      <c r="A26" s="94" t="s">
        <v>109</v>
      </c>
      <c r="B26" s="99"/>
    </row>
    <row r="27" ht="20" customHeight="1" spans="1:2">
      <c r="A27" s="94" t="s">
        <v>109</v>
      </c>
      <c r="B27" s="99"/>
    </row>
    <row r="28" ht="20" customHeight="1" spans="1:2">
      <c r="A28" s="94" t="s">
        <v>109</v>
      </c>
      <c r="B28" s="99"/>
    </row>
    <row r="29" ht="20" customHeight="1" spans="1:2">
      <c r="A29" s="98" t="s">
        <v>110</v>
      </c>
      <c r="B29" s="99">
        <v>0</v>
      </c>
    </row>
    <row r="30" ht="20" customHeight="1" spans="1:2">
      <c r="A30" s="94" t="s">
        <v>100</v>
      </c>
      <c r="B30" s="99"/>
    </row>
    <row r="31" ht="20" customHeight="1" spans="1:2">
      <c r="A31" s="98" t="s">
        <v>111</v>
      </c>
      <c r="B31" s="99">
        <v>0</v>
      </c>
    </row>
    <row r="32" ht="20" customHeight="1" spans="1:2">
      <c r="A32" s="94" t="s">
        <v>100</v>
      </c>
      <c r="B32" s="99"/>
    </row>
    <row r="33" ht="20" customHeight="1" spans="1:2">
      <c r="A33" s="98" t="s">
        <v>112</v>
      </c>
      <c r="B33" s="136">
        <f>B31+B29+B23</f>
        <v>934</v>
      </c>
    </row>
    <row r="34" spans="1:1">
      <c r="A34" s="128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3" workbookViewId="0">
      <selection activeCell="D22" sqref="D22"/>
    </sheetView>
  </sheetViews>
  <sheetFormatPr defaultColWidth="9" defaultRowHeight="13.5" outlineLevelCol="4"/>
  <cols>
    <col min="1" max="1" width="29.75" customWidth="1"/>
    <col min="2" max="2" width="14.25" customWidth="1"/>
    <col min="3" max="3" width="14.5" customWidth="1"/>
    <col min="4" max="5" width="11.75" customWidth="1"/>
  </cols>
  <sheetData>
    <row r="1" ht="20.25" spans="1:5">
      <c r="A1" s="86" t="s">
        <v>114</v>
      </c>
      <c r="B1" s="86"/>
      <c r="C1" s="86"/>
      <c r="D1" s="86"/>
      <c r="E1" s="86"/>
    </row>
    <row r="2" spans="1:5">
      <c r="A2" s="87"/>
      <c r="B2" s="88"/>
      <c r="C2" s="88"/>
      <c r="D2" s="88"/>
      <c r="E2" s="88" t="s">
        <v>43</v>
      </c>
    </row>
    <row r="3" ht="25" customHeight="1" spans="1:5">
      <c r="A3" s="96" t="s">
        <v>115</v>
      </c>
      <c r="B3" s="96" t="s">
        <v>116</v>
      </c>
      <c r="C3" s="96" t="s">
        <v>117</v>
      </c>
      <c r="D3" s="96" t="s">
        <v>118</v>
      </c>
      <c r="E3" s="96" t="s">
        <v>119</v>
      </c>
    </row>
    <row r="4" ht="25" customHeight="1" spans="1:5">
      <c r="A4" s="96" t="s">
        <v>96</v>
      </c>
      <c r="B4" s="96">
        <v>1</v>
      </c>
      <c r="C4" s="96">
        <v>2</v>
      </c>
      <c r="D4" s="96">
        <v>3</v>
      </c>
      <c r="E4" s="96">
        <v>4</v>
      </c>
    </row>
    <row r="5" ht="25" customHeight="1" spans="1:5">
      <c r="A5" s="129" t="s">
        <v>120</v>
      </c>
      <c r="B5" s="130">
        <f>B6+B14+B17+B21</f>
        <v>934.0035031</v>
      </c>
      <c r="C5" s="130">
        <f>C6+C14+C17+C21</f>
        <v>744.0035031</v>
      </c>
      <c r="D5" s="130">
        <f>D6+D10+D12+D14+D17+D21</f>
        <v>190</v>
      </c>
      <c r="E5" s="130">
        <f>E6+E10+E12+E14+E17+E21</f>
        <v>0</v>
      </c>
    </row>
    <row r="6" ht="26" customHeight="1" spans="1:5">
      <c r="A6" s="116" t="s">
        <v>121</v>
      </c>
      <c r="B6" s="130">
        <f>C6+D6+E6</f>
        <v>116.5953502</v>
      </c>
      <c r="C6" s="130">
        <f>C7+C10+C12</f>
        <v>116.5953502</v>
      </c>
      <c r="D6" s="131"/>
      <c r="E6" s="131"/>
    </row>
    <row r="7" ht="26" customHeight="1" spans="1:5">
      <c r="A7" s="116" t="s">
        <v>122</v>
      </c>
      <c r="B7" s="130">
        <f t="shared" ref="B7:B23" si="0">C7+D7+E7</f>
        <v>98.9398092</v>
      </c>
      <c r="C7" s="130">
        <f>C8+C9</f>
        <v>98.9398092</v>
      </c>
      <c r="D7" s="131"/>
      <c r="E7" s="131"/>
    </row>
    <row r="8" ht="26" customHeight="1" spans="1:5">
      <c r="A8" s="118" t="s">
        <v>123</v>
      </c>
      <c r="B8" s="132">
        <f t="shared" si="0"/>
        <v>65.9598728</v>
      </c>
      <c r="C8" s="132">
        <f>表七!D8</f>
        <v>65.9598728</v>
      </c>
      <c r="D8" s="133"/>
      <c r="E8" s="133"/>
    </row>
    <row r="9" ht="26" customHeight="1" spans="1:5">
      <c r="A9" s="118" t="s">
        <v>124</v>
      </c>
      <c r="B9" s="132">
        <f t="shared" si="0"/>
        <v>32.9799364</v>
      </c>
      <c r="C9" s="132">
        <f>表七!D9</f>
        <v>32.9799364</v>
      </c>
      <c r="D9" s="131"/>
      <c r="E9" s="131"/>
    </row>
    <row r="10" ht="26" customHeight="1" spans="1:5">
      <c r="A10" s="116" t="s">
        <v>125</v>
      </c>
      <c r="B10" s="130">
        <f t="shared" si="0"/>
        <v>13.1208</v>
      </c>
      <c r="C10" s="130">
        <f>C11</f>
        <v>13.1208</v>
      </c>
      <c r="D10" s="131"/>
      <c r="E10" s="131"/>
    </row>
    <row r="11" ht="26" customHeight="1" spans="1:5">
      <c r="A11" s="118" t="s">
        <v>126</v>
      </c>
      <c r="B11" s="132">
        <f t="shared" si="0"/>
        <v>13.1208</v>
      </c>
      <c r="C11" s="132">
        <f>[1]对个人和家庭补助!$B$176</f>
        <v>13.1208</v>
      </c>
      <c r="D11" s="133"/>
      <c r="E11" s="133"/>
    </row>
    <row r="12" ht="26" customHeight="1" spans="1:5">
      <c r="A12" s="116" t="s">
        <v>127</v>
      </c>
      <c r="B12" s="130">
        <f t="shared" si="0"/>
        <v>4.534741</v>
      </c>
      <c r="C12" s="130">
        <f>C13</f>
        <v>4.534741</v>
      </c>
      <c r="D12" s="133"/>
      <c r="E12" s="133"/>
    </row>
    <row r="13" ht="26" customHeight="1" spans="1:5">
      <c r="A13" s="118" t="s">
        <v>127</v>
      </c>
      <c r="B13" s="132">
        <f t="shared" si="0"/>
        <v>4.534741</v>
      </c>
      <c r="C13" s="132">
        <f>表七!D10</f>
        <v>4.534741</v>
      </c>
      <c r="D13" s="133"/>
      <c r="E13" s="133"/>
    </row>
    <row r="14" ht="26" customHeight="1" spans="1:5">
      <c r="A14" s="116" t="s">
        <v>128</v>
      </c>
      <c r="B14" s="130">
        <f t="shared" si="0"/>
        <v>36.6882483</v>
      </c>
      <c r="C14" s="130">
        <f>C16</f>
        <v>36.6882483</v>
      </c>
      <c r="D14" s="133"/>
      <c r="E14" s="133"/>
    </row>
    <row r="15" ht="26" customHeight="1" spans="1:5">
      <c r="A15" s="116" t="s">
        <v>129</v>
      </c>
      <c r="B15" s="132">
        <v>0</v>
      </c>
      <c r="C15" s="132"/>
      <c r="D15" s="133"/>
      <c r="E15" s="133"/>
    </row>
    <row r="16" ht="26" customHeight="1" spans="1:5">
      <c r="A16" s="118" t="s">
        <v>130</v>
      </c>
      <c r="B16" s="132">
        <f t="shared" si="0"/>
        <v>36.6882483</v>
      </c>
      <c r="C16" s="132">
        <f>表七!D11+表七!D12</f>
        <v>36.6882483</v>
      </c>
      <c r="D16" s="133"/>
      <c r="E16" s="133"/>
    </row>
    <row r="17" ht="26" customHeight="1" spans="1:5">
      <c r="A17" s="116" t="s">
        <v>131</v>
      </c>
      <c r="B17" s="130">
        <f t="shared" si="0"/>
        <v>731.25</v>
      </c>
      <c r="C17" s="130">
        <f>C18</f>
        <v>541.25</v>
      </c>
      <c r="D17" s="130">
        <f>D18</f>
        <v>190</v>
      </c>
      <c r="E17" s="133"/>
    </row>
    <row r="18" ht="26" customHeight="1" spans="1:5">
      <c r="A18" s="116" t="s">
        <v>132</v>
      </c>
      <c r="B18" s="130">
        <f t="shared" si="0"/>
        <v>731.25</v>
      </c>
      <c r="C18" s="132">
        <f>C20</f>
        <v>541.25</v>
      </c>
      <c r="D18" s="132">
        <f>D20</f>
        <v>190</v>
      </c>
      <c r="E18" s="133"/>
    </row>
    <row r="19" ht="26" customHeight="1" spans="1:5">
      <c r="A19" s="118" t="s">
        <v>133</v>
      </c>
      <c r="B19" s="130">
        <f t="shared" si="0"/>
        <v>0</v>
      </c>
      <c r="C19" s="132">
        <v>0</v>
      </c>
      <c r="D19" s="132"/>
      <c r="E19" s="133"/>
    </row>
    <row r="20" ht="26" customHeight="1" spans="1:5">
      <c r="A20" s="118" t="s">
        <v>134</v>
      </c>
      <c r="B20" s="132">
        <f t="shared" si="0"/>
        <v>731.25</v>
      </c>
      <c r="C20" s="132">
        <f>934-153.28-190-49.47</f>
        <v>541.25</v>
      </c>
      <c r="D20" s="132">
        <v>190</v>
      </c>
      <c r="E20" s="133"/>
    </row>
    <row r="21" ht="26" customHeight="1" spans="1:5">
      <c r="A21" s="116" t="s">
        <v>135</v>
      </c>
      <c r="B21" s="130">
        <f t="shared" si="0"/>
        <v>49.4699046</v>
      </c>
      <c r="C21" s="130">
        <f>C23</f>
        <v>49.4699046</v>
      </c>
      <c r="D21" s="133"/>
      <c r="E21" s="133"/>
    </row>
    <row r="22" ht="26" customHeight="1" spans="1:5">
      <c r="A22" s="116" t="s">
        <v>136</v>
      </c>
      <c r="B22" s="132">
        <f t="shared" si="0"/>
        <v>0</v>
      </c>
      <c r="C22" s="132">
        <v>0</v>
      </c>
      <c r="D22" s="133"/>
      <c r="E22" s="133"/>
    </row>
    <row r="23" ht="26" customHeight="1" spans="1:5">
      <c r="A23" s="118" t="s">
        <v>137</v>
      </c>
      <c r="B23" s="132">
        <f t="shared" si="0"/>
        <v>49.4699046</v>
      </c>
      <c r="C23" s="132">
        <f>表七!D17</f>
        <v>49.4699046</v>
      </c>
      <c r="D23" s="133"/>
      <c r="E23" s="133"/>
    </row>
    <row r="24" ht="26" customHeight="1" spans="1:5">
      <c r="A24" s="105"/>
      <c r="B24" s="133"/>
      <c r="C24" s="132"/>
      <c r="D24" s="133"/>
      <c r="E24" s="133"/>
    </row>
    <row r="25" ht="26" customHeight="1" spans="1:5">
      <c r="A25" s="105"/>
      <c r="B25" s="113"/>
      <c r="C25" s="112"/>
      <c r="D25" s="113"/>
      <c r="E25" s="113"/>
    </row>
    <row r="26" ht="18" customHeight="1" spans="1:5">
      <c r="A26" s="103"/>
      <c r="B26" s="110"/>
      <c r="C26" s="110"/>
      <c r="D26" s="110"/>
      <c r="E26" s="110"/>
    </row>
    <row r="27" spans="1:1">
      <c r="A27" s="106" t="s">
        <v>138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41" sqref="D4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86" t="s">
        <v>139</v>
      </c>
      <c r="B1" s="86"/>
      <c r="C1" s="86"/>
      <c r="D1" s="86"/>
    </row>
    <row r="2" spans="1:4">
      <c r="A2" s="87"/>
      <c r="B2" s="88"/>
      <c r="C2" s="88"/>
      <c r="D2" s="88" t="s">
        <v>43</v>
      </c>
    </row>
    <row r="3" ht="15" customHeight="1" spans="1:4">
      <c r="A3" s="96" t="s">
        <v>140</v>
      </c>
      <c r="B3" s="96"/>
      <c r="C3" s="96" t="s">
        <v>141</v>
      </c>
      <c r="D3" s="96"/>
    </row>
    <row r="4" spans="1:4">
      <c r="A4" s="96" t="s">
        <v>46</v>
      </c>
      <c r="B4" s="96" t="s">
        <v>47</v>
      </c>
      <c r="C4" s="96" t="s">
        <v>46</v>
      </c>
      <c r="D4" s="96" t="s">
        <v>142</v>
      </c>
    </row>
    <row r="5" spans="1:4">
      <c r="A5" s="122" t="s">
        <v>143</v>
      </c>
      <c r="B5" s="123">
        <f>B6</f>
        <v>934</v>
      </c>
      <c r="C5" s="122" t="s">
        <v>144</v>
      </c>
      <c r="D5" s="123">
        <f>SUM(D6:D35)</f>
        <v>934.0035031</v>
      </c>
    </row>
    <row r="6" spans="1:4">
      <c r="A6" s="122" t="s">
        <v>145</v>
      </c>
      <c r="B6" s="123">
        <f>表一!B5</f>
        <v>934</v>
      </c>
      <c r="C6" s="122" t="s">
        <v>146</v>
      </c>
      <c r="D6" s="104"/>
    </row>
    <row r="7" spans="1:4">
      <c r="A7" s="122" t="s">
        <v>147</v>
      </c>
      <c r="B7" s="123"/>
      <c r="C7" s="122" t="s">
        <v>148</v>
      </c>
      <c r="D7" s="104"/>
    </row>
    <row r="8" spans="1:4">
      <c r="A8" s="122" t="s">
        <v>149</v>
      </c>
      <c r="B8" s="123"/>
      <c r="C8" s="122" t="s">
        <v>150</v>
      </c>
      <c r="D8" s="104"/>
    </row>
    <row r="9" spans="1:4">
      <c r="A9" s="122"/>
      <c r="B9" s="124"/>
      <c r="C9" s="122" t="s">
        <v>151</v>
      </c>
      <c r="D9" s="104"/>
    </row>
    <row r="10" spans="1:4">
      <c r="A10" s="122"/>
      <c r="B10" s="124"/>
      <c r="C10" s="122" t="s">
        <v>152</v>
      </c>
      <c r="D10" s="104"/>
    </row>
    <row r="11" spans="1:4">
      <c r="A11" s="122"/>
      <c r="B11" s="124"/>
      <c r="C11" s="122" t="s">
        <v>153</v>
      </c>
      <c r="D11" s="104"/>
    </row>
    <row r="12" spans="1:4">
      <c r="A12" s="125"/>
      <c r="B12" s="126"/>
      <c r="C12" s="122" t="s">
        <v>154</v>
      </c>
      <c r="D12" s="123"/>
    </row>
    <row r="13" spans="1:4">
      <c r="A13" s="125"/>
      <c r="B13" s="126"/>
      <c r="C13" s="122" t="s">
        <v>155</v>
      </c>
      <c r="D13" s="123">
        <f>表三!B6</f>
        <v>116.5953502</v>
      </c>
    </row>
    <row r="14" spans="1:4">
      <c r="A14" s="125"/>
      <c r="B14" s="126"/>
      <c r="C14" s="122" t="s">
        <v>156</v>
      </c>
      <c r="D14" s="104"/>
    </row>
    <row r="15" spans="1:4">
      <c r="A15" s="125"/>
      <c r="B15" s="126"/>
      <c r="C15" s="122" t="s">
        <v>157</v>
      </c>
      <c r="D15" s="123">
        <f>表三!B14</f>
        <v>36.6882483</v>
      </c>
    </row>
    <row r="16" spans="1:4">
      <c r="A16" s="125"/>
      <c r="B16" s="126"/>
      <c r="C16" s="122" t="s">
        <v>158</v>
      </c>
      <c r="D16" s="104"/>
    </row>
    <row r="17" spans="1:4">
      <c r="A17" s="125"/>
      <c r="B17" s="126"/>
      <c r="C17" s="122" t="s">
        <v>159</v>
      </c>
      <c r="D17" s="104"/>
    </row>
    <row r="18" spans="1:4">
      <c r="A18" s="125"/>
      <c r="B18" s="126"/>
      <c r="C18" s="122" t="s">
        <v>160</v>
      </c>
      <c r="D18" s="104">
        <f>表三!B17</f>
        <v>731.25</v>
      </c>
    </row>
    <row r="19" spans="1:4">
      <c r="A19" s="125"/>
      <c r="B19" s="126"/>
      <c r="C19" s="122" t="s">
        <v>161</v>
      </c>
      <c r="D19" s="104"/>
    </row>
    <row r="20" spans="1:4">
      <c r="A20" s="125"/>
      <c r="B20" s="126"/>
      <c r="C20" s="122" t="s">
        <v>162</v>
      </c>
      <c r="D20" s="104"/>
    </row>
    <row r="21" spans="1:4">
      <c r="A21" s="125"/>
      <c r="B21" s="126"/>
      <c r="C21" s="122" t="s">
        <v>163</v>
      </c>
      <c r="D21" s="104"/>
    </row>
    <row r="22" spans="1:4">
      <c r="A22" s="125"/>
      <c r="B22" s="126"/>
      <c r="C22" s="122" t="s">
        <v>164</v>
      </c>
      <c r="D22" s="104"/>
    </row>
    <row r="23" spans="1:4">
      <c r="A23" s="125"/>
      <c r="B23" s="126"/>
      <c r="C23" s="122" t="s">
        <v>165</v>
      </c>
      <c r="D23" s="104"/>
    </row>
    <row r="24" spans="1:4">
      <c r="A24" s="125"/>
      <c r="B24" s="126"/>
      <c r="C24" s="122" t="s">
        <v>166</v>
      </c>
      <c r="D24" s="104"/>
    </row>
    <row r="25" spans="1:4">
      <c r="A25" s="125"/>
      <c r="B25" s="126"/>
      <c r="C25" s="122" t="s">
        <v>167</v>
      </c>
      <c r="D25" s="123">
        <f>表三!B21</f>
        <v>49.4699046</v>
      </c>
    </row>
    <row r="26" spans="1:4">
      <c r="A26" s="125"/>
      <c r="B26" s="126"/>
      <c r="C26" s="122" t="s">
        <v>168</v>
      </c>
      <c r="D26" s="104"/>
    </row>
    <row r="27" spans="1:4">
      <c r="A27" s="125"/>
      <c r="B27" s="126"/>
      <c r="C27" s="122" t="s">
        <v>169</v>
      </c>
      <c r="D27" s="104"/>
    </row>
    <row r="28" spans="1:4">
      <c r="A28" s="125"/>
      <c r="B28" s="126"/>
      <c r="C28" s="122" t="s">
        <v>170</v>
      </c>
      <c r="D28" s="104"/>
    </row>
    <row r="29" spans="1:4">
      <c r="A29" s="125"/>
      <c r="B29" s="126"/>
      <c r="C29" s="122" t="s">
        <v>171</v>
      </c>
      <c r="D29" s="104"/>
    </row>
    <row r="30" spans="1:4">
      <c r="A30" s="125"/>
      <c r="B30" s="126"/>
      <c r="C30" s="122" t="s">
        <v>172</v>
      </c>
      <c r="D30" s="104"/>
    </row>
    <row r="31" spans="1:4">
      <c r="A31" s="125"/>
      <c r="B31" s="126"/>
      <c r="C31" s="122" t="s">
        <v>173</v>
      </c>
      <c r="D31" s="104"/>
    </row>
    <row r="32" spans="1:4">
      <c r="A32" s="125"/>
      <c r="B32" s="126"/>
      <c r="C32" s="122" t="s">
        <v>174</v>
      </c>
      <c r="D32" s="104"/>
    </row>
    <row r="33" spans="1:4">
      <c r="A33" s="125"/>
      <c r="B33" s="126"/>
      <c r="C33" s="122" t="s">
        <v>175</v>
      </c>
      <c r="D33" s="104"/>
    </row>
    <row r="34" spans="1:4">
      <c r="A34" s="125"/>
      <c r="B34" s="126"/>
      <c r="C34" s="122" t="s">
        <v>176</v>
      </c>
      <c r="D34" s="104"/>
    </row>
    <row r="35" spans="1:4">
      <c r="A35" s="125"/>
      <c r="B35" s="126"/>
      <c r="C35" s="122"/>
      <c r="D35" s="104"/>
    </row>
    <row r="36" spans="1:4">
      <c r="A36" s="96" t="s">
        <v>177</v>
      </c>
      <c r="B36" s="127">
        <f>B5</f>
        <v>934</v>
      </c>
      <c r="C36" s="96" t="s">
        <v>178</v>
      </c>
      <c r="D36" s="127">
        <f>D5</f>
        <v>934.0035031</v>
      </c>
    </row>
    <row r="37" spans="1:1">
      <c r="A37" s="128" t="s">
        <v>113</v>
      </c>
    </row>
    <row r="38" spans="1:1">
      <c r="A38" s="107" t="s">
        <v>179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36" sqref="G3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86" t="s">
        <v>180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/>
      <c r="B2" s="88"/>
      <c r="C2" s="88"/>
      <c r="D2" s="88"/>
      <c r="E2" s="88"/>
      <c r="F2" s="88"/>
      <c r="G2" s="88"/>
      <c r="H2" s="88"/>
      <c r="I2" s="88"/>
      <c r="J2" s="88"/>
      <c r="K2" s="88" t="s">
        <v>43</v>
      </c>
    </row>
    <row r="3" ht="15" customHeight="1" spans="1:11">
      <c r="A3" s="96" t="s">
        <v>181</v>
      </c>
      <c r="B3" s="96" t="s">
        <v>182</v>
      </c>
      <c r="C3" s="96" t="s">
        <v>183</v>
      </c>
      <c r="D3" s="96"/>
      <c r="E3" s="96"/>
      <c r="F3" s="96" t="s">
        <v>184</v>
      </c>
      <c r="G3" s="96"/>
      <c r="H3" s="96"/>
      <c r="I3" s="96" t="s">
        <v>185</v>
      </c>
      <c r="J3" s="96"/>
      <c r="K3" s="96"/>
    </row>
    <row r="4" spans="1:11">
      <c r="A4" s="96"/>
      <c r="B4" s="96"/>
      <c r="C4" s="96" t="s">
        <v>142</v>
      </c>
      <c r="D4" s="96" t="s">
        <v>117</v>
      </c>
      <c r="E4" s="96" t="s">
        <v>118</v>
      </c>
      <c r="F4" s="96" t="s">
        <v>142</v>
      </c>
      <c r="G4" s="96" t="s">
        <v>117</v>
      </c>
      <c r="H4" s="96" t="s">
        <v>118</v>
      </c>
      <c r="I4" s="96" t="s">
        <v>142</v>
      </c>
      <c r="J4" s="96" t="s">
        <v>117</v>
      </c>
      <c r="K4" s="96" t="s">
        <v>118</v>
      </c>
    </row>
    <row r="5" spans="1:11">
      <c r="A5" s="120" t="s">
        <v>186</v>
      </c>
      <c r="B5" s="120">
        <v>1</v>
      </c>
      <c r="C5" s="120">
        <v>2</v>
      </c>
      <c r="D5" s="120">
        <v>3</v>
      </c>
      <c r="E5" s="120">
        <v>4</v>
      </c>
      <c r="F5" s="120">
        <v>5</v>
      </c>
      <c r="G5" s="120">
        <v>6</v>
      </c>
      <c r="H5" s="120">
        <v>7</v>
      </c>
      <c r="I5" s="120">
        <v>8</v>
      </c>
      <c r="J5" s="120">
        <v>9</v>
      </c>
      <c r="K5" s="121">
        <v>10</v>
      </c>
    </row>
    <row r="6" spans="1:11">
      <c r="A6" s="103" t="s">
        <v>187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>
      <c r="A7" s="105" t="s">
        <v>188</v>
      </c>
      <c r="B7" s="108">
        <f>C7+F7+I7</f>
        <v>934.0035031</v>
      </c>
      <c r="C7" s="112">
        <f>D7+E7</f>
        <v>934.0035031</v>
      </c>
      <c r="D7" s="112">
        <f>表三!C5</f>
        <v>744.0035031</v>
      </c>
      <c r="E7" s="113">
        <f>表三!D5</f>
        <v>190</v>
      </c>
      <c r="F7" s="113"/>
      <c r="G7" s="113"/>
      <c r="H7" s="113"/>
      <c r="I7" s="113"/>
      <c r="J7" s="113"/>
      <c r="K7" s="113"/>
    </row>
    <row r="8" spans="1:11">
      <c r="A8" s="105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>
      <c r="A9" s="105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>
      <c r="A10" s="105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>
      <c r="A11" s="105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>
      <c r="A12" s="105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>
      <c r="A13" s="105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>
      <c r="A14" s="105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>
      <c r="A15" s="105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">
      <c r="A16" s="106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20" sqref="H20"/>
    </sheetView>
  </sheetViews>
  <sheetFormatPr defaultColWidth="9" defaultRowHeight="13.5" outlineLevelCol="4"/>
  <cols>
    <col min="1" max="1" width="18.375" customWidth="1"/>
    <col min="2" max="2" width="28.375" customWidth="1"/>
    <col min="3" max="5" width="12" customWidth="1"/>
  </cols>
  <sheetData>
    <row r="1" ht="20.25" spans="1:5">
      <c r="A1" s="86" t="s">
        <v>189</v>
      </c>
      <c r="B1" s="86"/>
      <c r="C1" s="86"/>
      <c r="D1" s="86"/>
      <c r="E1" s="86"/>
    </row>
    <row r="2" spans="1:5">
      <c r="A2" s="87"/>
      <c r="B2" s="88"/>
      <c r="C2" s="88"/>
      <c r="D2" s="88"/>
      <c r="E2" s="88" t="s">
        <v>43</v>
      </c>
    </row>
    <row r="3" ht="15" customHeight="1" spans="1:5">
      <c r="A3" s="96" t="s">
        <v>115</v>
      </c>
      <c r="B3" s="96"/>
      <c r="C3" s="96" t="s">
        <v>183</v>
      </c>
      <c r="D3" s="96"/>
      <c r="E3" s="96"/>
    </row>
    <row r="4" spans="1:5">
      <c r="A4" s="96" t="s">
        <v>190</v>
      </c>
      <c r="B4" s="96" t="s">
        <v>191</v>
      </c>
      <c r="C4" s="96" t="s">
        <v>142</v>
      </c>
      <c r="D4" s="96" t="s">
        <v>117</v>
      </c>
      <c r="E4" s="96" t="s">
        <v>118</v>
      </c>
    </row>
    <row r="5" spans="1:5">
      <c r="A5" s="96" t="s">
        <v>96</v>
      </c>
      <c r="B5" s="96" t="s">
        <v>96</v>
      </c>
      <c r="C5" s="96">
        <v>1</v>
      </c>
      <c r="D5" s="96">
        <v>2</v>
      </c>
      <c r="E5" s="96">
        <v>3</v>
      </c>
    </row>
    <row r="6" spans="1:5">
      <c r="A6" s="114" t="s">
        <v>192</v>
      </c>
      <c r="B6" s="114" t="s">
        <v>187</v>
      </c>
      <c r="C6" s="108">
        <f>D6+E6</f>
        <v>934.0035031</v>
      </c>
      <c r="D6" s="108">
        <f>表三!C5</f>
        <v>744.0035031</v>
      </c>
      <c r="E6" s="110">
        <f>表三!D5</f>
        <v>190</v>
      </c>
    </row>
    <row r="7" spans="1:5">
      <c r="A7" s="115">
        <v>208</v>
      </c>
      <c r="B7" s="116" t="s">
        <v>121</v>
      </c>
      <c r="C7" s="108">
        <f>D7+E7</f>
        <v>116.5953502</v>
      </c>
      <c r="D7" s="108">
        <f>表三!B6</f>
        <v>116.5953502</v>
      </c>
      <c r="E7" s="110"/>
    </row>
    <row r="8" spans="1:5">
      <c r="A8" s="115" t="s">
        <v>193</v>
      </c>
      <c r="B8" s="116" t="s">
        <v>122</v>
      </c>
      <c r="C8" s="108">
        <f t="shared" ref="C8:C24" si="0">D8+E8</f>
        <v>98.9398092</v>
      </c>
      <c r="D8" s="108">
        <f>表三!B7</f>
        <v>98.9398092</v>
      </c>
      <c r="E8" s="110"/>
    </row>
    <row r="9" spans="1:5">
      <c r="A9" s="117" t="s">
        <v>194</v>
      </c>
      <c r="B9" s="118" t="s">
        <v>123</v>
      </c>
      <c r="C9" s="112">
        <f t="shared" si="0"/>
        <v>65.9598728</v>
      </c>
      <c r="D9" s="112">
        <f>表三!B8</f>
        <v>65.9598728</v>
      </c>
      <c r="E9" s="113"/>
    </row>
    <row r="10" spans="1:5">
      <c r="A10" s="117" t="s">
        <v>195</v>
      </c>
      <c r="B10" s="118" t="s">
        <v>124</v>
      </c>
      <c r="C10" s="112">
        <f t="shared" si="0"/>
        <v>32.9799364</v>
      </c>
      <c r="D10" s="112">
        <f>表三!B9</f>
        <v>32.9799364</v>
      </c>
      <c r="E10" s="113"/>
    </row>
    <row r="11" spans="1:5">
      <c r="A11" s="115" t="s">
        <v>196</v>
      </c>
      <c r="B11" s="116" t="s">
        <v>125</v>
      </c>
      <c r="C11" s="108">
        <f t="shared" si="0"/>
        <v>13.1208</v>
      </c>
      <c r="D11" s="108">
        <f>表三!B10</f>
        <v>13.1208</v>
      </c>
      <c r="E11" s="113"/>
    </row>
    <row r="12" spans="1:5">
      <c r="A12" s="117" t="s">
        <v>197</v>
      </c>
      <c r="B12" s="118" t="s">
        <v>126</v>
      </c>
      <c r="C12" s="112">
        <f t="shared" si="0"/>
        <v>13.1208</v>
      </c>
      <c r="D12" s="112">
        <f>表三!B11</f>
        <v>13.1208</v>
      </c>
      <c r="E12" s="110"/>
    </row>
    <row r="13" spans="1:5">
      <c r="A13" s="115" t="s">
        <v>198</v>
      </c>
      <c r="B13" s="116" t="s">
        <v>127</v>
      </c>
      <c r="C13" s="108">
        <f t="shared" si="0"/>
        <v>4.534741</v>
      </c>
      <c r="D13" s="108">
        <f>表三!B12</f>
        <v>4.534741</v>
      </c>
      <c r="E13" s="110"/>
    </row>
    <row r="14" spans="1:5">
      <c r="A14" s="117" t="s">
        <v>199</v>
      </c>
      <c r="B14" s="118" t="s">
        <v>127</v>
      </c>
      <c r="C14" s="112">
        <f t="shared" si="0"/>
        <v>4.534741</v>
      </c>
      <c r="D14" s="112">
        <f>表三!B13</f>
        <v>4.534741</v>
      </c>
      <c r="E14" s="110"/>
    </row>
    <row r="15" spans="1:5">
      <c r="A15" s="115" t="s">
        <v>200</v>
      </c>
      <c r="B15" s="116" t="s">
        <v>128</v>
      </c>
      <c r="C15" s="108">
        <f t="shared" si="0"/>
        <v>36.6882483</v>
      </c>
      <c r="D15" s="108">
        <f>表三!B14</f>
        <v>36.6882483</v>
      </c>
      <c r="E15" s="110"/>
    </row>
    <row r="16" spans="1:5">
      <c r="A16" s="115" t="s">
        <v>201</v>
      </c>
      <c r="B16" s="116" t="s">
        <v>129</v>
      </c>
      <c r="C16" s="108">
        <f t="shared" si="0"/>
        <v>0</v>
      </c>
      <c r="D16" s="108">
        <f>表三!B15</f>
        <v>0</v>
      </c>
      <c r="E16" s="110"/>
    </row>
    <row r="17" spans="1:5">
      <c r="A17" s="117" t="s">
        <v>202</v>
      </c>
      <c r="B17" s="118" t="s">
        <v>203</v>
      </c>
      <c r="C17" s="112">
        <f t="shared" si="0"/>
        <v>36.6882483</v>
      </c>
      <c r="D17" s="112">
        <f>表三!B16</f>
        <v>36.6882483</v>
      </c>
      <c r="E17" s="110"/>
    </row>
    <row r="18" spans="1:5">
      <c r="A18" s="115" t="s">
        <v>204</v>
      </c>
      <c r="B18" s="116" t="s">
        <v>131</v>
      </c>
      <c r="C18" s="108">
        <f t="shared" si="0"/>
        <v>731.25</v>
      </c>
      <c r="D18" s="108">
        <f>表三!B17</f>
        <v>731.25</v>
      </c>
      <c r="E18" s="110"/>
    </row>
    <row r="19" spans="1:5">
      <c r="A19" s="115">
        <v>21302</v>
      </c>
      <c r="B19" s="116" t="s">
        <v>205</v>
      </c>
      <c r="C19" s="108">
        <f t="shared" si="0"/>
        <v>731.25</v>
      </c>
      <c r="D19" s="108">
        <f>表三!B18</f>
        <v>731.25</v>
      </c>
      <c r="E19" s="108"/>
    </row>
    <row r="20" spans="1:5">
      <c r="A20" s="117">
        <v>2130301</v>
      </c>
      <c r="B20" s="118" t="s">
        <v>133</v>
      </c>
      <c r="C20" s="108">
        <f t="shared" si="0"/>
        <v>0</v>
      </c>
      <c r="D20" s="108">
        <f>表三!B19</f>
        <v>0</v>
      </c>
      <c r="E20" s="110"/>
    </row>
    <row r="21" spans="1:5">
      <c r="A21" s="117">
        <v>2130302</v>
      </c>
      <c r="B21" s="118" t="s">
        <v>206</v>
      </c>
      <c r="C21" s="112">
        <f t="shared" si="0"/>
        <v>731.25</v>
      </c>
      <c r="D21" s="112">
        <f>表三!C17</f>
        <v>541.25</v>
      </c>
      <c r="E21" s="113">
        <f>表三!D17</f>
        <v>190</v>
      </c>
    </row>
    <row r="22" spans="1:5">
      <c r="A22" s="115" t="s">
        <v>207</v>
      </c>
      <c r="B22" s="116" t="s">
        <v>135</v>
      </c>
      <c r="C22" s="108">
        <f t="shared" si="0"/>
        <v>49.4699046</v>
      </c>
      <c r="D22" s="108">
        <f>表三!B21</f>
        <v>49.4699046</v>
      </c>
      <c r="E22" s="110"/>
    </row>
    <row r="23" spans="1:5">
      <c r="A23" s="115" t="s">
        <v>208</v>
      </c>
      <c r="B23" s="116" t="s">
        <v>136</v>
      </c>
      <c r="C23" s="108">
        <f t="shared" si="0"/>
        <v>0</v>
      </c>
      <c r="D23" s="108">
        <f>表三!B22</f>
        <v>0</v>
      </c>
      <c r="E23" s="113"/>
    </row>
    <row r="24" spans="1:5">
      <c r="A24" s="117" t="s">
        <v>209</v>
      </c>
      <c r="B24" s="118" t="s">
        <v>137</v>
      </c>
      <c r="C24" s="112">
        <f t="shared" si="0"/>
        <v>49.4699046</v>
      </c>
      <c r="D24" s="112">
        <f>表三!B23</f>
        <v>49.4699046</v>
      </c>
      <c r="E24" s="110"/>
    </row>
    <row r="25" spans="1:5">
      <c r="A25" s="114"/>
      <c r="B25" s="114"/>
      <c r="C25" s="110"/>
      <c r="D25" s="110"/>
      <c r="E25" s="110"/>
    </row>
    <row r="26" spans="1:5">
      <c r="A26" s="119"/>
      <c r="B26" s="119"/>
      <c r="C26" s="113"/>
      <c r="D26" s="113"/>
      <c r="E26" s="113"/>
    </row>
    <row r="27" ht="18" customHeight="1" spans="1:1">
      <c r="A27" s="106" t="s">
        <v>138</v>
      </c>
    </row>
    <row r="28" spans="1:1">
      <c r="A28" s="107" t="s">
        <v>179</v>
      </c>
    </row>
    <row r="29" spans="1:1">
      <c r="A29" s="107" t="s">
        <v>179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H43" sqref="H43"/>
    </sheetView>
  </sheetViews>
  <sheetFormatPr defaultColWidth="9" defaultRowHeight="13.5" outlineLevelCol="4"/>
  <cols>
    <col min="1" max="1" width="7.125" customWidth="1"/>
    <col min="2" max="2" width="24.125" customWidth="1"/>
    <col min="3" max="3" width="13" customWidth="1"/>
    <col min="4" max="4" width="13.875" customWidth="1"/>
    <col min="5" max="5" width="12.75" customWidth="1"/>
  </cols>
  <sheetData>
    <row r="1" ht="20.25" spans="1:5">
      <c r="A1" s="86" t="s">
        <v>210</v>
      </c>
      <c r="B1" s="86"/>
      <c r="C1" s="86"/>
      <c r="D1" s="86"/>
      <c r="E1" s="86"/>
    </row>
    <row r="2" spans="1:5">
      <c r="A2" s="87"/>
      <c r="B2" s="88"/>
      <c r="C2" s="88"/>
      <c r="D2" s="88"/>
      <c r="E2" s="88" t="s">
        <v>43</v>
      </c>
    </row>
    <row r="3" ht="15" customHeight="1" spans="1:5">
      <c r="A3" s="96" t="s">
        <v>211</v>
      </c>
      <c r="B3" s="96"/>
      <c r="C3" s="96" t="s">
        <v>212</v>
      </c>
      <c r="D3" s="96"/>
      <c r="E3" s="96"/>
    </row>
    <row r="4" spans="1:5">
      <c r="A4" s="96" t="s">
        <v>190</v>
      </c>
      <c r="B4" s="96" t="s">
        <v>191</v>
      </c>
      <c r="C4" s="96" t="s">
        <v>142</v>
      </c>
      <c r="D4" s="96" t="s">
        <v>213</v>
      </c>
      <c r="E4" s="96" t="s">
        <v>214</v>
      </c>
    </row>
    <row r="5" spans="1:5">
      <c r="A5" s="96" t="s">
        <v>96</v>
      </c>
      <c r="B5" s="96" t="s">
        <v>96</v>
      </c>
      <c r="C5" s="96">
        <v>1</v>
      </c>
      <c r="D5" s="96">
        <v>2</v>
      </c>
      <c r="E5" s="96">
        <v>3</v>
      </c>
    </row>
    <row r="6" spans="1:5">
      <c r="A6" s="103" t="s">
        <v>192</v>
      </c>
      <c r="B6" s="103" t="s">
        <v>187</v>
      </c>
      <c r="C6" s="108">
        <f>D6+E6</f>
        <v>736.71149174</v>
      </c>
      <c r="D6" s="108">
        <f>D7+D18</f>
        <v>674.4319504</v>
      </c>
      <c r="E6" s="108">
        <f>E22</f>
        <v>62.27954134</v>
      </c>
    </row>
    <row r="7" spans="1:5">
      <c r="A7" s="109" t="s">
        <v>215</v>
      </c>
      <c r="B7" s="109" t="s">
        <v>216</v>
      </c>
      <c r="C7" s="108">
        <f>D7+E7</f>
        <v>639.6949654</v>
      </c>
      <c r="D7" s="108">
        <f>SUM(D8:D17)+4.27</f>
        <v>639.6949654</v>
      </c>
      <c r="E7" s="110"/>
    </row>
    <row r="8" spans="1:5">
      <c r="A8" s="111" t="s">
        <v>217</v>
      </c>
      <c r="B8" s="111" t="s">
        <v>218</v>
      </c>
      <c r="C8" s="108">
        <f t="shared" ref="C8:C40" si="0">D8+E8</f>
        <v>65.9598728</v>
      </c>
      <c r="D8" s="112">
        <v>65.9598728</v>
      </c>
      <c r="E8" s="113"/>
    </row>
    <row r="9" spans="1:5">
      <c r="A9" s="111" t="s">
        <v>219</v>
      </c>
      <c r="B9" s="111" t="s">
        <v>220</v>
      </c>
      <c r="C9" s="108">
        <f t="shared" si="0"/>
        <v>32.9799364</v>
      </c>
      <c r="D9" s="112">
        <v>32.9799364</v>
      </c>
      <c r="E9" s="113"/>
    </row>
    <row r="10" spans="1:5">
      <c r="A10" s="111" t="s">
        <v>221</v>
      </c>
      <c r="B10" s="111" t="s">
        <v>222</v>
      </c>
      <c r="C10" s="108">
        <f t="shared" si="0"/>
        <v>4.534741</v>
      </c>
      <c r="D10" s="112">
        <v>4.534741</v>
      </c>
      <c r="E10" s="113"/>
    </row>
    <row r="11" spans="1:5">
      <c r="A11" s="111" t="s">
        <v>223</v>
      </c>
      <c r="B11" s="111" t="s">
        <v>224</v>
      </c>
      <c r="C11" s="108">
        <f t="shared" si="0"/>
        <v>25.7532483</v>
      </c>
      <c r="D11" s="112">
        <v>25.7532483</v>
      </c>
      <c r="E11" s="113"/>
    </row>
    <row r="12" spans="1:5">
      <c r="A12" s="111" t="s">
        <v>225</v>
      </c>
      <c r="B12" s="111" t="s">
        <v>226</v>
      </c>
      <c r="C12" s="108">
        <f t="shared" si="0"/>
        <v>10.935</v>
      </c>
      <c r="D12" s="112">
        <v>10.935</v>
      </c>
      <c r="E12" s="113"/>
    </row>
    <row r="13" spans="1:5">
      <c r="A13" s="111" t="s">
        <v>227</v>
      </c>
      <c r="B13" s="111" t="s">
        <v>228</v>
      </c>
      <c r="C13" s="108">
        <f t="shared" si="0"/>
        <v>43.645385</v>
      </c>
      <c r="D13" s="112">
        <f>16.045385+27.6</f>
        <v>43.645385</v>
      </c>
      <c r="E13" s="113"/>
    </row>
    <row r="14" spans="1:5">
      <c r="A14" s="111" t="s">
        <v>229</v>
      </c>
      <c r="B14" s="111" t="s">
        <v>230</v>
      </c>
      <c r="C14" s="108">
        <f t="shared" si="0"/>
        <v>203.6592</v>
      </c>
      <c r="D14" s="112">
        <v>203.6592</v>
      </c>
      <c r="E14" s="113"/>
    </row>
    <row r="15" spans="1:5">
      <c r="A15" s="111" t="s">
        <v>231</v>
      </c>
      <c r="B15" s="111" t="s">
        <v>232</v>
      </c>
      <c r="C15" s="108">
        <f t="shared" si="0"/>
        <v>192.54462</v>
      </c>
      <c r="D15" s="112">
        <v>192.54462</v>
      </c>
      <c r="E15" s="113"/>
    </row>
    <row r="16" spans="1:5">
      <c r="A16" s="111">
        <v>20899</v>
      </c>
      <c r="B16" s="111" t="s">
        <v>233</v>
      </c>
      <c r="C16" s="108">
        <f t="shared" si="0"/>
        <v>5.9430573</v>
      </c>
      <c r="D16" s="112">
        <v>5.9430573</v>
      </c>
      <c r="E16" s="113"/>
    </row>
    <row r="17" spans="1:5">
      <c r="A17" s="111" t="s">
        <v>234</v>
      </c>
      <c r="B17" s="111" t="s">
        <v>137</v>
      </c>
      <c r="C17" s="108">
        <f t="shared" si="0"/>
        <v>49.4699046</v>
      </c>
      <c r="D17" s="112">
        <v>49.4699046</v>
      </c>
      <c r="E17" s="113"/>
    </row>
    <row r="18" spans="1:5">
      <c r="A18" s="109" t="s">
        <v>235</v>
      </c>
      <c r="B18" s="109" t="s">
        <v>236</v>
      </c>
      <c r="C18" s="108">
        <f t="shared" si="0"/>
        <v>34.736985</v>
      </c>
      <c r="D18" s="108">
        <f>D19+D21</f>
        <v>34.736985</v>
      </c>
      <c r="E18" s="113"/>
    </row>
    <row r="19" spans="1:5">
      <c r="A19" s="111" t="s">
        <v>237</v>
      </c>
      <c r="B19" s="111" t="s">
        <v>238</v>
      </c>
      <c r="C19" s="108">
        <f t="shared" si="0"/>
        <v>1.72</v>
      </c>
      <c r="D19" s="113">
        <v>1.72</v>
      </c>
      <c r="E19" s="113"/>
    </row>
    <row r="20" spans="1:5">
      <c r="A20" s="111" t="s">
        <v>239</v>
      </c>
      <c r="B20" s="111" t="s">
        <v>240</v>
      </c>
      <c r="C20" s="108">
        <f t="shared" si="0"/>
        <v>11.4</v>
      </c>
      <c r="D20" s="113">
        <v>11.4</v>
      </c>
      <c r="E20" s="113"/>
    </row>
    <row r="21" spans="1:5">
      <c r="A21" s="105">
        <v>30399</v>
      </c>
      <c r="B21" s="111" t="s">
        <v>241</v>
      </c>
      <c r="C21" s="108">
        <f t="shared" si="0"/>
        <v>33.016985</v>
      </c>
      <c r="D21" s="112">
        <v>33.016985</v>
      </c>
      <c r="E21" s="113"/>
    </row>
    <row r="22" spans="1:5">
      <c r="A22" s="109" t="s">
        <v>242</v>
      </c>
      <c r="B22" s="109" t="s">
        <v>243</v>
      </c>
      <c r="C22" s="108">
        <f t="shared" si="0"/>
        <v>62.27954134</v>
      </c>
      <c r="D22" s="113"/>
      <c r="E22" s="108">
        <f>SUM(E23:E39)</f>
        <v>62.27954134</v>
      </c>
    </row>
    <row r="23" spans="1:5">
      <c r="A23" s="111" t="s">
        <v>244</v>
      </c>
      <c r="B23" s="111" t="s">
        <v>245</v>
      </c>
      <c r="C23" s="108">
        <f t="shared" si="0"/>
        <v>10.32</v>
      </c>
      <c r="D23" s="113"/>
      <c r="E23" s="112">
        <v>10.32</v>
      </c>
    </row>
    <row r="24" spans="1:5">
      <c r="A24" s="111" t="s">
        <v>246</v>
      </c>
      <c r="B24" s="111" t="s">
        <v>247</v>
      </c>
      <c r="C24" s="108">
        <f t="shared" si="0"/>
        <v>0.6</v>
      </c>
      <c r="D24" s="113"/>
      <c r="E24" s="112">
        <v>0.6</v>
      </c>
    </row>
    <row r="25" spans="1:5">
      <c r="A25" s="111" t="s">
        <v>248</v>
      </c>
      <c r="B25" s="111" t="s">
        <v>249</v>
      </c>
      <c r="C25" s="108">
        <f t="shared" si="0"/>
        <v>0.8</v>
      </c>
      <c r="D25" s="113"/>
      <c r="E25" s="112">
        <v>0.8</v>
      </c>
    </row>
    <row r="26" spans="1:5">
      <c r="A26" s="111" t="s">
        <v>250</v>
      </c>
      <c r="B26" s="111" t="s">
        <v>251</v>
      </c>
      <c r="C26" s="108">
        <f t="shared" si="0"/>
        <v>3</v>
      </c>
      <c r="D26" s="113"/>
      <c r="E26" s="112">
        <v>3</v>
      </c>
    </row>
    <row r="27" spans="1:5">
      <c r="A27" s="111" t="s">
        <v>252</v>
      </c>
      <c r="B27" s="111" t="s">
        <v>253</v>
      </c>
      <c r="C27" s="108">
        <f t="shared" si="0"/>
        <v>0.6</v>
      </c>
      <c r="D27" s="113"/>
      <c r="E27" s="112">
        <v>0.6</v>
      </c>
    </row>
    <row r="28" spans="1:5">
      <c r="A28" s="111" t="s">
        <v>254</v>
      </c>
      <c r="B28" s="111" t="s">
        <v>255</v>
      </c>
      <c r="C28" s="108">
        <f t="shared" si="0"/>
        <v>2</v>
      </c>
      <c r="D28" s="113"/>
      <c r="E28" s="112">
        <v>2</v>
      </c>
    </row>
    <row r="29" spans="1:5">
      <c r="A29" s="111">
        <v>30203</v>
      </c>
      <c r="B29" s="111" t="s">
        <v>256</v>
      </c>
      <c r="C29" s="108">
        <f t="shared" si="0"/>
        <v>0</v>
      </c>
      <c r="D29" s="113"/>
      <c r="E29" s="112"/>
    </row>
    <row r="30" spans="1:5">
      <c r="A30" s="111" t="s">
        <v>257</v>
      </c>
      <c r="B30" s="111" t="s">
        <v>258</v>
      </c>
      <c r="C30" s="108">
        <f t="shared" si="0"/>
        <v>7.6</v>
      </c>
      <c r="D30" s="113"/>
      <c r="E30" s="112">
        <v>7.6</v>
      </c>
    </row>
    <row r="31" spans="1:5">
      <c r="A31" s="111" t="s">
        <v>259</v>
      </c>
      <c r="B31" s="111" t="s">
        <v>260</v>
      </c>
      <c r="C31" s="108">
        <f t="shared" si="0"/>
        <v>4.12</v>
      </c>
      <c r="D31" s="113"/>
      <c r="E31" s="112">
        <v>4.12</v>
      </c>
    </row>
    <row r="32" spans="1:5">
      <c r="A32" s="111" t="s">
        <v>261</v>
      </c>
      <c r="B32" s="111" t="s">
        <v>262</v>
      </c>
      <c r="C32" s="108">
        <f t="shared" si="0"/>
        <v>0</v>
      </c>
      <c r="D32" s="113"/>
      <c r="E32" s="112"/>
    </row>
    <row r="33" spans="1:5">
      <c r="A33" s="111" t="s">
        <v>263</v>
      </c>
      <c r="B33" s="111" t="s">
        <v>264</v>
      </c>
      <c r="C33" s="108">
        <f t="shared" si="0"/>
        <v>0.33</v>
      </c>
      <c r="D33" s="113"/>
      <c r="E33" s="112">
        <v>0.33</v>
      </c>
    </row>
    <row r="34" spans="1:5">
      <c r="A34" s="111" t="s">
        <v>265</v>
      </c>
      <c r="B34" s="111" t="s">
        <v>266</v>
      </c>
      <c r="C34" s="108">
        <f t="shared" si="0"/>
        <v>1.55</v>
      </c>
      <c r="D34" s="113"/>
      <c r="E34" s="112">
        <v>1.55</v>
      </c>
    </row>
    <row r="35" spans="1:5">
      <c r="A35" s="111" t="s">
        <v>267</v>
      </c>
      <c r="B35" s="111" t="s">
        <v>268</v>
      </c>
      <c r="C35" s="108">
        <f t="shared" si="0"/>
        <v>4.75444584</v>
      </c>
      <c r="D35" s="113"/>
      <c r="E35" s="112">
        <v>4.75444584</v>
      </c>
    </row>
    <row r="36" spans="1:5">
      <c r="A36" s="111" t="s">
        <v>269</v>
      </c>
      <c r="B36" s="111" t="s">
        <v>270</v>
      </c>
      <c r="C36" s="108">
        <f t="shared" si="0"/>
        <v>9.9050955</v>
      </c>
      <c r="D36" s="113"/>
      <c r="E36" s="112">
        <v>9.9050955</v>
      </c>
    </row>
    <row r="37" spans="1:5">
      <c r="A37" s="111">
        <v>30299</v>
      </c>
      <c r="B37" s="111" t="s">
        <v>271</v>
      </c>
      <c r="C37" s="108">
        <f t="shared" si="0"/>
        <v>8.96</v>
      </c>
      <c r="D37" s="113"/>
      <c r="E37" s="112">
        <v>8.96</v>
      </c>
    </row>
    <row r="38" spans="1:5">
      <c r="A38" s="111" t="s">
        <v>272</v>
      </c>
      <c r="B38" s="111" t="s">
        <v>273</v>
      </c>
      <c r="C38" s="108">
        <f t="shared" si="0"/>
        <v>6.54</v>
      </c>
      <c r="D38" s="113"/>
      <c r="E38" s="112">
        <v>6.54</v>
      </c>
    </row>
    <row r="39" spans="1:5">
      <c r="A39" s="105">
        <v>30209</v>
      </c>
      <c r="B39" s="105" t="s">
        <v>274</v>
      </c>
      <c r="C39" s="108">
        <f t="shared" si="0"/>
        <v>1.2</v>
      </c>
      <c r="D39" s="113"/>
      <c r="E39" s="112">
        <v>1.2</v>
      </c>
    </row>
    <row r="40" spans="1:5">
      <c r="A40" s="105"/>
      <c r="B40" s="105"/>
      <c r="C40" s="108"/>
      <c r="D40" s="113"/>
      <c r="E40" s="112"/>
    </row>
    <row r="41" spans="1:5">
      <c r="A41" s="103"/>
      <c r="B41" s="103"/>
      <c r="C41" s="110"/>
      <c r="D41" s="110"/>
      <c r="E41" s="110"/>
    </row>
    <row r="42" spans="1:1">
      <c r="A42" s="106" t="s">
        <v>138</v>
      </c>
    </row>
    <row r="43" spans="1:1">
      <c r="A43" s="107" t="s">
        <v>179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86" t="s">
        <v>275</v>
      </c>
      <c r="B1" s="86"/>
      <c r="C1" s="86"/>
      <c r="D1" s="86"/>
      <c r="E1" s="86"/>
      <c r="F1" s="86"/>
      <c r="G1" s="86"/>
      <c r="H1" s="86"/>
    </row>
    <row r="2" spans="1:8">
      <c r="A2" s="87"/>
      <c r="B2" s="88"/>
      <c r="C2" s="88"/>
      <c r="D2" s="88"/>
      <c r="E2" s="88"/>
      <c r="F2" s="88"/>
      <c r="G2" s="88"/>
      <c r="H2" s="88" t="s">
        <v>43</v>
      </c>
    </row>
    <row r="3" ht="15" customHeight="1" spans="1:8">
      <c r="A3" s="96" t="s">
        <v>181</v>
      </c>
      <c r="B3" s="91" t="s">
        <v>276</v>
      </c>
      <c r="C3" s="91"/>
      <c r="D3" s="91"/>
      <c r="E3" s="91"/>
      <c r="F3" s="91"/>
      <c r="G3" s="91" t="s">
        <v>277</v>
      </c>
      <c r="H3" s="91" t="s">
        <v>278</v>
      </c>
    </row>
    <row r="4" ht="15" customHeight="1" spans="1:8">
      <c r="A4" s="96"/>
      <c r="B4" s="91" t="s">
        <v>142</v>
      </c>
      <c r="C4" s="91" t="s">
        <v>279</v>
      </c>
      <c r="D4" s="91" t="s">
        <v>280</v>
      </c>
      <c r="E4" s="91" t="s">
        <v>281</v>
      </c>
      <c r="F4" s="91"/>
      <c r="G4" s="91"/>
      <c r="H4" s="91"/>
    </row>
    <row r="5" spans="1:8">
      <c r="A5" s="96"/>
      <c r="B5" s="91"/>
      <c r="C5" s="91"/>
      <c r="D5" s="91"/>
      <c r="E5" s="91" t="s">
        <v>282</v>
      </c>
      <c r="F5" s="91" t="s">
        <v>283</v>
      </c>
      <c r="G5" s="91"/>
      <c r="H5" s="91"/>
    </row>
    <row r="6" spans="1:8">
      <c r="A6" s="91" t="s">
        <v>96</v>
      </c>
      <c r="B6" s="91">
        <v>1</v>
      </c>
      <c r="C6" s="91">
        <v>2</v>
      </c>
      <c r="D6" s="91">
        <v>3</v>
      </c>
      <c r="E6" s="91">
        <v>4</v>
      </c>
      <c r="F6" s="91">
        <v>5</v>
      </c>
      <c r="G6" s="91">
        <v>6</v>
      </c>
      <c r="H6" s="91">
        <v>7</v>
      </c>
    </row>
    <row r="7" spans="1:8">
      <c r="A7" s="103" t="s">
        <v>187</v>
      </c>
      <c r="B7" s="104"/>
      <c r="C7" s="104"/>
      <c r="D7" s="104"/>
      <c r="E7" s="104"/>
      <c r="F7" s="104"/>
      <c r="G7" s="104"/>
      <c r="H7" s="104"/>
    </row>
    <row r="8" spans="1:8">
      <c r="A8" s="105" t="s">
        <v>188</v>
      </c>
      <c r="B8" s="104">
        <f>C8+D8+E8+F8+H8+G8</f>
        <v>0.33</v>
      </c>
      <c r="C8" s="104"/>
      <c r="D8" s="104">
        <v>0.33</v>
      </c>
      <c r="E8" s="104"/>
      <c r="F8" s="104"/>
      <c r="G8" s="104"/>
      <c r="H8" s="104"/>
    </row>
    <row r="9" spans="1:8">
      <c r="A9" s="105"/>
      <c r="B9" s="104"/>
      <c r="C9" s="104"/>
      <c r="D9" s="104"/>
      <c r="E9" s="104"/>
      <c r="F9" s="104"/>
      <c r="G9" s="104"/>
      <c r="H9" s="104"/>
    </row>
    <row r="10" spans="1:8">
      <c r="A10" s="105"/>
      <c r="B10" s="104"/>
      <c r="C10" s="104"/>
      <c r="D10" s="104"/>
      <c r="E10" s="104"/>
      <c r="F10" s="104"/>
      <c r="G10" s="104"/>
      <c r="H10" s="104"/>
    </row>
    <row r="11" spans="1:8">
      <c r="A11" s="105"/>
      <c r="B11" s="104"/>
      <c r="C11" s="104"/>
      <c r="D11" s="104"/>
      <c r="E11" s="104"/>
      <c r="F11" s="104"/>
      <c r="G11" s="104"/>
      <c r="H11" s="104"/>
    </row>
    <row r="12" spans="1:8">
      <c r="A12" s="105"/>
      <c r="B12" s="104"/>
      <c r="C12" s="104"/>
      <c r="D12" s="104"/>
      <c r="E12" s="104"/>
      <c r="F12" s="104"/>
      <c r="G12" s="104"/>
      <c r="H12" s="104"/>
    </row>
    <row r="13" spans="1:8">
      <c r="A13" s="105"/>
      <c r="B13" s="104"/>
      <c r="C13" s="104"/>
      <c r="D13" s="104"/>
      <c r="E13" s="104"/>
      <c r="F13" s="104"/>
      <c r="G13" s="104"/>
      <c r="H13" s="104"/>
    </row>
    <row r="14" spans="1:8">
      <c r="A14" s="105"/>
      <c r="B14" s="104"/>
      <c r="C14" s="104"/>
      <c r="D14" s="104"/>
      <c r="E14" s="104"/>
      <c r="F14" s="104"/>
      <c r="G14" s="104"/>
      <c r="H14" s="104"/>
    </row>
    <row r="15" spans="1:8">
      <c r="A15" s="105"/>
      <c r="B15" s="104"/>
      <c r="C15" s="104"/>
      <c r="D15" s="104"/>
      <c r="E15" s="104"/>
      <c r="F15" s="104"/>
      <c r="G15" s="104"/>
      <c r="H15" s="104"/>
    </row>
    <row r="16" spans="1:8">
      <c r="A16" s="105"/>
      <c r="B16" s="104"/>
      <c r="C16" s="104"/>
      <c r="D16" s="104"/>
      <c r="E16" s="104"/>
      <c r="F16" s="104"/>
      <c r="G16" s="104"/>
      <c r="H16" s="104"/>
    </row>
    <row r="17" spans="1:1">
      <c r="A17" s="106" t="s">
        <v>138</v>
      </c>
    </row>
    <row r="18" spans="1:1">
      <c r="A18" s="107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项目支出绩效目标表一</vt:lpstr>
      <vt:lpstr>项目支出绩效目标表二</vt:lpstr>
      <vt:lpstr>项目支出绩效目标表三</vt:lpstr>
      <vt:lpstr>项目支出绩效目标表四</vt:lpstr>
      <vt:lpstr>项目支出绩效目标表五</vt:lpstr>
      <vt:lpstr>项目支出绩效目标表六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苗青</cp:lastModifiedBy>
  <dcterms:created xsi:type="dcterms:W3CDTF">2023-04-12T15:17:00Z</dcterms:created>
  <cp:lastPrinted>2024-02-01T09:31:00Z</cp:lastPrinted>
  <dcterms:modified xsi:type="dcterms:W3CDTF">2025-02-07T04:50:36Z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906264DFB5814222873362DB0922F694_13</vt:lpwstr>
  </property>
  <property fmtid="{D5CDD505-2E9C-101B-9397-08002B2CF9AE}" pid="3" name="KSOProductBuildVer">
    <vt:lpwstr>2052-12.1.0.19770</vt:lpwstr>
  </property>
</Properties>
</file>