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#REF!</definedName>
    <definedName name="_xlnm.Print_Titles" localSheetId="0">Sheet1!$2:$5</definedName>
    <definedName name="__?">#REF!</definedName>
    <definedName name="___?">#REF!</definedName>
    <definedName name="____?">#REF!</definedName>
    <definedName name="_____?">#REF!</definedName>
    <definedName name="______?">#REF!</definedName>
    <definedName name="_______?">#REF!</definedName>
    <definedName name="________?">#REF!</definedName>
    <definedName name="_________?">#REF!</definedName>
    <definedName name="__________?">#REF!</definedName>
    <definedName name="___________?">#REF!</definedName>
    <definedName name="____________?">#REF!</definedName>
    <definedName name="_____________?">#REF!</definedName>
    <definedName name="______________?">#REF!</definedName>
    <definedName name="_______________?">#REF!</definedName>
    <definedName name="________________?">#REF!</definedName>
    <definedName name="_________________?">#REF!</definedName>
    <definedName name="__________________?">#REF!</definedName>
    <definedName name="___________________?">#REF!</definedName>
    <definedName name="_________________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<sst xmlns="http://schemas.openxmlformats.org/spreadsheetml/2006/main" count="1495" uniqueCount="803">
  <si>
    <t>附件2</t>
  </si>
  <si>
    <t>华池县2025年度巩固拓展脱贫攻坚成果和乡村振兴项目库</t>
  </si>
  <si>
    <t>序号</t>
  </si>
  <si>
    <t>项目名称</t>
  </si>
  <si>
    <t>建设性质（新建或续建）</t>
  </si>
  <si>
    <t>建设起止年限</t>
  </si>
  <si>
    <t>建设地点（以乡镇为单位细化到村）</t>
  </si>
  <si>
    <t>建设内容与规模</t>
  </si>
  <si>
    <t>投资估算（万元）</t>
  </si>
  <si>
    <t>筹资方式（资金来源）</t>
  </si>
  <si>
    <t>绩效目标</t>
  </si>
  <si>
    <t>项目
主管
单位</t>
  </si>
  <si>
    <t>项目
实施
单位</t>
  </si>
  <si>
    <t>入库时间</t>
  </si>
  <si>
    <t>备注</t>
  </si>
  <si>
    <t>项目效益情况</t>
  </si>
  <si>
    <t>利益联结机制
（联农带农机制）</t>
  </si>
  <si>
    <t>受益村数
（个）</t>
  </si>
  <si>
    <t>受益户数
（万户）</t>
  </si>
  <si>
    <t>受益人数
（万人）</t>
  </si>
  <si>
    <t>脱贫村</t>
  </si>
  <si>
    <t>其他村</t>
  </si>
  <si>
    <t>小计</t>
  </si>
  <si>
    <t>脱贫户（含监测对象）</t>
  </si>
  <si>
    <t>其他农户</t>
  </si>
  <si>
    <t>脱贫人口数（含监测对象）</t>
  </si>
  <si>
    <t>其他人口数</t>
  </si>
  <si>
    <t>合计</t>
  </si>
  <si>
    <t>一</t>
  </si>
  <si>
    <t>巩固三保障成果</t>
  </si>
  <si>
    <t>（一）</t>
  </si>
  <si>
    <t>县级农房提升工程</t>
  </si>
  <si>
    <t>新建、维修、</t>
  </si>
  <si>
    <t>2025.03-2025.10</t>
  </si>
  <si>
    <t>白马乡、城壕镇、怀安乡林镇乡、乔川乡、乔河乡、柔远镇、山庄乡、上里塬乡、王咀子乡、五蛟镇、元城镇、悦乐镇、紫坊畔乡、南梁镇</t>
  </si>
  <si>
    <t>新建住房的建筑面积原则上1至3人户控制在60平方米以内，且1人户不低于20平方米、2人户不低于30平方米、3人户不低于40平方米；4人及以上户人均建筑面积不超过18平方米，不低于13平方米。</t>
  </si>
  <si>
    <t>209户农房得到巩固提升。</t>
  </si>
  <si>
    <t>县住建局</t>
  </si>
  <si>
    <t>各相关乡镇</t>
  </si>
  <si>
    <t>白马乡农房提升项目</t>
  </si>
  <si>
    <t>白马村、东掌村、杜寨子村、连集村</t>
  </si>
  <si>
    <t>实施8户农房提升，其中，白马村2户、东掌村2户、杜寨子村3户、连集村1户。</t>
  </si>
  <si>
    <t>8户农房得到巩固提升。</t>
  </si>
  <si>
    <t>白马乡人民政府</t>
  </si>
  <si>
    <t>城壕镇农房提升项目</t>
  </si>
  <si>
    <t>城壕村、定汉村、火连湾村、庙湾村、牛家塬村、太阳村、香山塬村、杨寺岔村、张川村、中塬村、庄科村</t>
  </si>
  <si>
    <t>实施35户农房提升，其中，城壕村2户、定汉村6户、火连湾村9户、庙湾村2户、牛家塬村1户、太阳村1户、香山塬村3户、杨寺岔村2户、张川村7户、中塬村1户、庄科村1户。</t>
  </si>
  <si>
    <t>35户农房得到巩固提升。</t>
  </si>
  <si>
    <t>城壕镇人民政府</t>
  </si>
  <si>
    <t>怀安乡农房提升项目</t>
  </si>
  <si>
    <t>丰阳渠村、坪庄村、小城子村、杨坪村、杨西掌村</t>
  </si>
  <si>
    <t>实施12户农房提升，其中，丰阳渠村2户、坪庄村1户、小城子村4户、杨坪村4户、杨西掌村1户。</t>
  </si>
  <si>
    <t>12户农房得到巩固提升。</t>
  </si>
  <si>
    <t>怀安乡人民政府</t>
  </si>
  <si>
    <t>林镇乡农房提升项目</t>
  </si>
  <si>
    <t>东华池村、黄渠村、四合台村</t>
  </si>
  <si>
    <t>实施13户农房提升，其中，东华池村1户、黄渠村10户、四合台村2户。</t>
  </si>
  <si>
    <t>13户农房得到巩固提升。</t>
  </si>
  <si>
    <t>林镇乡人民政府</t>
  </si>
  <si>
    <t>乔川乡农房提升项目</t>
  </si>
  <si>
    <t>李崾岘村村、王掌子村、章渠子村</t>
  </si>
  <si>
    <t>实施8户农房提升，其中，李崾岘村3户、王掌子村1户、章渠子村4户。</t>
  </si>
  <si>
    <t>乔川乡人民政府</t>
  </si>
  <si>
    <t>乔河乡农房提升项目</t>
  </si>
  <si>
    <t>打扮村、火石沟门村、齐庄子村、张岔村</t>
  </si>
  <si>
    <t>实施7户农房提升，其中，打扮村3户、火石沟门村2户、齐庄子村1户、张岔村1户。</t>
  </si>
  <si>
    <t>7户农房得到巩固提升。</t>
  </si>
  <si>
    <t>乔河乡人民政府</t>
  </si>
  <si>
    <t>柔远镇农房提升项目</t>
  </si>
  <si>
    <t>城关村、刘沟村、柳湾村、田庄村、土坪村</t>
  </si>
  <si>
    <t>实施9户农房提升，其中，城关村1户、刘沟村2户、柳湾村4户、田庄村1户、土坪村1户。</t>
  </si>
  <si>
    <t>9户农房得到巩固提升。</t>
  </si>
  <si>
    <t>柔远镇人民政府</t>
  </si>
  <si>
    <t>山庄乡农房提升项目</t>
  </si>
  <si>
    <t>山庄村</t>
  </si>
  <si>
    <t>实施1户农房提升，其中，山庄村1户。</t>
  </si>
  <si>
    <t>1户农房得到巩固提升。</t>
  </si>
  <si>
    <t>山庄乡人民政府</t>
  </si>
  <si>
    <t>上里塬乡农房提升项目</t>
  </si>
  <si>
    <t>上里塬村、鸭口村、彭家寺村</t>
  </si>
  <si>
    <t>实施4户农房提升，其中，上里塬村1户、鸭口村2户、彭家寺村1户。</t>
  </si>
  <si>
    <t>4户农房得到巩固提升。</t>
  </si>
  <si>
    <t>上里塬乡人民政府</t>
  </si>
  <si>
    <t>王咀子乡农房提升项目</t>
  </si>
  <si>
    <t>井子塬村、刘家庙村、王咀子村、宪塬村、银坪村</t>
  </si>
  <si>
    <t>实施22户农房提升，其中，井子塬村11户，刘家庙村4户，王咀子村2户，宪塬村4户、银坪村1户。</t>
  </si>
  <si>
    <t>22户农房得到巩固提升。</t>
  </si>
  <si>
    <t>王咀子乡人民政府</t>
  </si>
  <si>
    <t>五蛟镇农房提升项目</t>
  </si>
  <si>
    <t>杜右手村、李良子村、刘沟岔村、刘家湾村、刘阳洼村、南湾村、上城壕村、吴塬村、五蛟村</t>
  </si>
  <si>
    <t>实施29户农房提升，其中，杜右手村3户、李良子村2户、刘沟岔村3户、刘家湾村5户、刘阳洼村2户、南湾村2户、上城壕村2户、吴塬村7户、五蛟村3户。</t>
  </si>
  <si>
    <t>29户农房得到巩固提升。</t>
  </si>
  <si>
    <t>五蛟镇人民政府</t>
  </si>
  <si>
    <t>元城镇农房提升项目</t>
  </si>
  <si>
    <t>龚河村、老庙咀村、吕沟咀村、元城村</t>
  </si>
  <si>
    <t>实施9户农房提升，其中，龚河村2户、老庙咀村2户、吕沟咀村1户、元城村4户。</t>
  </si>
  <si>
    <t>元城镇人民政府</t>
  </si>
  <si>
    <t>悦乐镇农房提升项目</t>
  </si>
  <si>
    <t>店坪村、高河村、上堡子村、田掌塬村、温台村、新堡村、张桥村</t>
  </si>
  <si>
    <t>实施25户农房提升，其中，店坪村1户、高河村2户、上堡子村2户、田掌塬村2户、温台村3户、新堡村7户、悦乐村5户、张桥村3户。</t>
  </si>
  <si>
    <t>25户农房得到巩固提升。</t>
  </si>
  <si>
    <t>悦乐镇人民政府</t>
  </si>
  <si>
    <t>紫坊畔乡农房提升项目</t>
  </si>
  <si>
    <t>堡子山村、高庄村、刘坪村、庙沟村</t>
  </si>
  <si>
    <t>实施18户农房提升，其中，堡子山村1户、高庄村7户、刘坪村9户、庙沟村1户。</t>
  </si>
  <si>
    <t>18户农房得到巩固提升。</t>
  </si>
  <si>
    <t>紫坊畔乡人民政府</t>
  </si>
  <si>
    <t>南梁镇农房提升项目</t>
  </si>
  <si>
    <t>高台村</t>
  </si>
  <si>
    <t>实施9户农房提升，其中，高台村9户。</t>
  </si>
  <si>
    <t>南梁镇人民政府</t>
  </si>
  <si>
    <r>
      <rPr>
        <b/>
        <sz val="18"/>
        <rFont val="楷体_GB2312"/>
        <charset val="134"/>
      </rPr>
      <t>（二）</t>
    </r>
  </si>
  <si>
    <t>安全饮水保障巩固提升项目</t>
  </si>
  <si>
    <t>高效节水灌溉管线延伸项目</t>
  </si>
  <si>
    <t>新建</t>
  </si>
  <si>
    <t>2025.03-2025.12</t>
  </si>
  <si>
    <t>元城镇吕沟咀村</t>
  </si>
  <si>
    <r>
      <rPr>
        <sz val="18"/>
        <rFont val="楷体_GB2312"/>
        <charset val="134"/>
      </rPr>
      <t>新建2万m</t>
    </r>
    <r>
      <rPr>
        <sz val="18"/>
        <rFont val="宋体"/>
        <charset val="134"/>
      </rPr>
      <t>³</t>
    </r>
    <r>
      <rPr>
        <sz val="18"/>
        <rFont val="楷体_GB2312"/>
        <charset val="134"/>
      </rPr>
      <t>引水枢纽1座，新建19.3万m</t>
    </r>
    <r>
      <rPr>
        <sz val="18"/>
        <rFont val="宋体"/>
        <charset val="134"/>
      </rPr>
      <t>³</t>
    </r>
    <r>
      <rPr>
        <sz val="18"/>
        <rFont val="楷体_GB2312"/>
        <charset val="134"/>
      </rPr>
      <t>调蓄水池1座，新建加压泵站1座。</t>
    </r>
  </si>
  <si>
    <t>县水务局</t>
  </si>
  <si>
    <t>王咀子乡刘家庙村入户自来水提升改造工程</t>
  </si>
  <si>
    <t>刘家庙村、王咀子村、刘家畔</t>
  </si>
  <si>
    <t>通过管道延伸工程，铺设管线25公里，解决刘家庙村郭庄、夏塬畔、孙庄，王咀子村西塬、韩河、君王寨子及刘家畔柳树塬组等260户834人群众饮水问题。</t>
  </si>
  <si>
    <t>改善刘家庙村郭庄、夏塬畔、孙庄，王咀子村西塬、韩河、君王寨子及刘家畔柳树塬组等260户834人群众饮水问题。</t>
  </si>
  <si>
    <t>有效改善刘家庙村郭庄、夏塬畔、孙庄，王咀子村西塬、韩河、君王寨子及刘家畔柳树塬组等260户834人群众饮水问题。</t>
  </si>
  <si>
    <t>城壕镇城壕村农村供水保障工程</t>
  </si>
  <si>
    <t>城壕镇城壕村</t>
  </si>
  <si>
    <t>共更换管线35.975km，其中：更换主管线：DN125(1.60MPa)PE管12.72km；更换支管线：DN75PE管(1.6MPa）3.05km，DN63PE管(1.6MPa）10.295km，Dn50PE管(1.6MPa）9.91km。自来水入户300户。</t>
  </si>
  <si>
    <t>自来水入户300户1100人。</t>
  </si>
  <si>
    <t>保证群众饮水安全。</t>
  </si>
  <si>
    <t>上里塬乡自来水入户项目</t>
  </si>
  <si>
    <t>上里塬乡上里塬村、甘其村、鸭口村、黄塬村</t>
  </si>
  <si>
    <t>新建上里塬乡上里塬村、甘其村、鸭口村自来水入户项目。共涉及群众97户，需铺设主管线及入户管线58公里，新建给水检查井125座，安装水表97个。</t>
  </si>
  <si>
    <t>解决上里塬乡4个村偏远群众97户饮水安全问题，全乡自来水入户率基本达到85%左右。</t>
  </si>
  <si>
    <t>上里塬乡彭家寺村自来水入户项目</t>
  </si>
  <si>
    <t>彭家寺村</t>
  </si>
  <si>
    <t>新建上里塬乡彭家寺村西庄组、艾其塬组群众自来水入户124户。需新建高压水塔1座，铺设主管线及入户管线20.7公里，配套建设供水检查井150座，安装水表125个（含彭家寺教学点）。</t>
  </si>
  <si>
    <t>解决彭家寺村西庄组、艾其塬组124户群众饮水及农业生产问题。</t>
  </si>
  <si>
    <t>紫坊畔乡自来水延伸工程</t>
  </si>
  <si>
    <t>紫坊畔乡高庄村、庙沟村</t>
  </si>
  <si>
    <r>
      <rPr>
        <sz val="18"/>
        <color rgb="FF000000"/>
        <rFont val="楷体_GB2312"/>
        <charset val="134"/>
      </rPr>
      <t>高庄村</t>
    </r>
    <r>
      <rPr>
        <sz val="18"/>
        <rFont val="楷体_GB2312"/>
        <charset val="134"/>
      </rPr>
      <t>：在卜子庄组碾子畔新建减压站一座，接通川畔组、卜子庄组自来水入，铺设主管线10公里，入户管线6公里；庙沟村：实施庙沟组、畔沟组、候小庄组铺设主管线7公里，入户管线2公里。</t>
    </r>
  </si>
  <si>
    <t>提升紫坊畔乡人饮工程农村供水标准和农村群众饮水质量。覆盖80户，450人。</t>
  </si>
  <si>
    <t>提升紫坊畔乡人饮工程农村供水标准和农村群众饮水质量。</t>
  </si>
  <si>
    <t>悦乐镇上堡子村入户自来水提升改造工程</t>
  </si>
  <si>
    <t>悦乐镇上堡子村</t>
  </si>
  <si>
    <t>新建管线27.2公里，其中钢管700米，入户205户，新建给水检查井25座，新建200方蓄水池1座，管理房1间。</t>
  </si>
  <si>
    <t>解决店坪村上小湾村205众饮水及农业生产问题。</t>
  </si>
  <si>
    <t>白马乡川区自来水入户延伸工程</t>
  </si>
  <si>
    <t>白马乡王沟门村、马高庄村、杜寨子村</t>
  </si>
  <si>
    <t>在王沟门、马高庄、杜寨子村川区实施自来水入户延伸工程，敷设自来水主管线11.5km，入户管线  9.5km，安装水表285个，新增自来水用户165户。</t>
  </si>
  <si>
    <t>保障全乡165户农户用水安全安全，提高自来水入户率，为群众提供更为便利的生产生活条件。</t>
  </si>
  <si>
    <t>林镇瓦窑沟水源保障建设项目</t>
  </si>
  <si>
    <t>林镇乡</t>
  </si>
  <si>
    <t>在林镇瓦窑沟新建100方蓄水池一座，检查井2座，管线300米。</t>
  </si>
  <si>
    <t>保障207户433人用水，解决水量不足问题。</t>
  </si>
  <si>
    <t>保障117户433人用水，解决水量不足问题。</t>
  </si>
  <si>
    <t>南梁镇高台村李沟门组窨子畔自来水入户项目</t>
  </si>
  <si>
    <t>南梁镇高台村</t>
  </si>
  <si>
    <t>计划新建集中供水点1处，铺设自来水主管线18公里、入户管线7.5公里，配套建设给水检查井60个、安装水表42个，实现高台村李沟门组窨子畔42户群众接通自来水。</t>
  </si>
  <si>
    <t>解决南梁镇高台村李沟门组窨子畔42户群众自来水供应问题。</t>
  </si>
  <si>
    <t>（三）</t>
  </si>
  <si>
    <t>教育帮扶</t>
  </si>
  <si>
    <t>1</t>
  </si>
  <si>
    <t>教师素养能力提升</t>
  </si>
  <si>
    <t>全县</t>
  </si>
  <si>
    <t>为提高教研员专业化水平，充分发挥兼职教研员在教育教学、教育科研、教师培养等方面的引领带动作用，选派中小学、幼儿园35名兼职教研员赴天津北辰跟岗学习一个月。</t>
  </si>
  <si>
    <t>东西部帮扶资金</t>
  </si>
  <si>
    <t>采取“走出去、请进来”的方式，全面学习北辰区先进的教学、管理经验，在教师成长、教研教改、课堂教学、班级管理等方面深度学习，全方位提升我县青年教师的教学能力、教研能力和育人水平。</t>
  </si>
  <si>
    <t>以学生为根本，努力改善学校办学条件。该项目的实施，能极大的学校基础设施条件，提高学校现有体育设施建设水平，提升硬件水平，拓展学生体育活动场所，满足学校1000余名师生发展体育运动之需求。</t>
  </si>
  <si>
    <t>县教育局</t>
  </si>
  <si>
    <t>2</t>
  </si>
  <si>
    <t>华池县山庄乡山庄小学新建餐厅项目</t>
  </si>
  <si>
    <t>山庄乡山庄村</t>
  </si>
  <si>
    <t>新建学生餐厅100平方米，配套设施设备。</t>
  </si>
  <si>
    <t>项目实施后，能极大的改善当地的教育状况，有利于进一步提高华池县义务教育阶段整体办学水平，保障当地适龄儿童就近接受高质量义务教育促进城乡教育均衡发展起到助推作用。因此该项目的建设能取得良好的社会效益。</t>
  </si>
  <si>
    <r>
      <rPr>
        <sz val="18"/>
        <color indexed="8"/>
        <rFont val="楷体_GB2312"/>
        <charset val="134"/>
      </rPr>
      <t>以学生为根本，努力改善学校办学条件。该项目的实施，能极大的改善列宁学校基础设施条件，提高学校现有体育设施建设水平，提升硬件水平，拓展学生体育活动场所，满足学校</t>
    </r>
    <r>
      <rPr>
        <sz val="18"/>
        <color indexed="8"/>
        <rFont val="楷体_GB2312"/>
        <charset val="0"/>
      </rPr>
      <t>1000</t>
    </r>
    <r>
      <rPr>
        <sz val="18"/>
        <color indexed="8"/>
        <rFont val="楷体_GB2312"/>
        <charset val="134"/>
      </rPr>
      <t>余名师生发展体育运动之需求。</t>
    </r>
  </si>
  <si>
    <t>3</t>
  </si>
  <si>
    <t>华池县山庄乡山庄小学教学设备采购项目</t>
  </si>
  <si>
    <r>
      <rPr>
        <sz val="18"/>
        <color rgb="FF000000"/>
        <rFont val="楷体_GB2312"/>
        <charset val="134"/>
      </rPr>
      <t>购置</t>
    </r>
    <r>
      <rPr>
        <sz val="18"/>
        <rFont val="楷体_GB2312"/>
        <charset val="134"/>
      </rPr>
      <t>课桌椅、电脑、电子白板等教学设备。</t>
    </r>
  </si>
  <si>
    <r>
      <rPr>
        <sz val="18"/>
        <color indexed="8"/>
        <rFont val="楷体_GB2312"/>
        <charset val="134"/>
      </rPr>
      <t>该项目完成后，</t>
    </r>
    <r>
      <rPr>
        <sz val="18"/>
        <rFont val="楷体_GB2312"/>
        <charset val="134"/>
      </rPr>
      <t>能够满足新课程标准要求，辅助教师更好地进行知识传授和技能培养。为学生提供更丰富、直观、高效的学习体验，促进知识吸收和理解。便于教师备课和学生自主学习，推动教学改革和创新。</t>
    </r>
  </si>
  <si>
    <t>以学生为根本，努力改善学校办学条件。该项目的实施，能极大的改善列宁学校基础设施条件，提高学校现有体育设施建设水平，提升硬件水平，拓展学生体育活动场所，满足学校1000余名师生发展体育运动之需求。</t>
  </si>
  <si>
    <t>4</t>
  </si>
  <si>
    <t>华池县第二中学学生浴室改造项目</t>
  </si>
  <si>
    <t>悦乐镇悦乐村</t>
  </si>
  <si>
    <t>改造学生浴室6间及配备设施设备。</t>
  </si>
  <si>
    <t>项目实施后，能极大的改善当地的教育状况，有利于进一步提高华池县义务教育阶段整体办学水平，保障当地适龄儿童就近接受高质量义务教育，促进城乡教育均衡发展起到助推作用。因此该项目的建设能取得良好的社会效益。</t>
  </si>
  <si>
    <t>5</t>
  </si>
  <si>
    <t>华池县柔远初级中学学生用床购置项目</t>
  </si>
  <si>
    <t>柔远镇城关村</t>
  </si>
  <si>
    <t>购置学生用床1000套。</t>
  </si>
  <si>
    <t>中央定点帮扶资金</t>
  </si>
  <si>
    <t>教育教学设备的添置更新符合教育发展需求，学生用床的购置极大的满足学校的需求，进一步改善柔远初级中学学生住宿条件，提升学校学生住宿质量，增加学生的归属感、安全感。</t>
  </si>
  <si>
    <t>二</t>
  </si>
  <si>
    <t>产业发展</t>
  </si>
  <si>
    <r>
      <rPr>
        <b/>
        <sz val="18"/>
        <rFont val="楷体_GB2312"/>
        <charset val="134"/>
      </rPr>
      <t>（一）</t>
    </r>
  </si>
  <si>
    <r>
      <rPr>
        <b/>
        <sz val="18"/>
        <rFont val="楷体_GB2312"/>
        <charset val="134"/>
      </rPr>
      <t>生产项目</t>
    </r>
  </si>
  <si>
    <r>
      <rPr>
        <b/>
        <sz val="18"/>
        <rFont val="楷体_GB2312"/>
        <charset val="0"/>
      </rPr>
      <t>（</t>
    </r>
    <r>
      <rPr>
        <b/>
        <sz val="18"/>
        <rFont val="Times New Roman"/>
        <charset val="0"/>
      </rPr>
      <t>1</t>
    </r>
    <r>
      <rPr>
        <b/>
        <sz val="18"/>
        <rFont val="楷体_GB2312"/>
        <charset val="0"/>
      </rPr>
      <t>）</t>
    </r>
  </si>
  <si>
    <r>
      <rPr>
        <b/>
        <sz val="18"/>
        <rFont val="楷体_GB2312"/>
        <charset val="134"/>
      </rPr>
      <t>养殖业基地</t>
    </r>
  </si>
  <si>
    <t>“见犊补母”</t>
  </si>
  <si>
    <t>续建</t>
  </si>
  <si>
    <t>2025.03-2025.11</t>
  </si>
  <si>
    <t>全县15个乡镇</t>
  </si>
  <si>
    <t>农户饲养的能繁母牛每繁殖1头改良新品种犊牛（西门塔尔、海福特、夏洛莱等3个良种肉牛品种），补贴生产母牛1000元，每户奖补上限不超过2万元（含2万元），家庭农场统一按养殖大户进行验收</t>
  </si>
  <si>
    <t>通过项目实施增加全县肉牛存栏量，降低养殖成本，增加农户收益，带动农户养殖积极性。</t>
  </si>
  <si>
    <t>通过项目实施，全县15个乡镇，111个行政村受益农户每户最低增收1000元。</t>
  </si>
  <si>
    <r>
      <rPr>
        <sz val="18"/>
        <rFont val="楷体_GB2312"/>
        <charset val="134"/>
      </rPr>
      <t>县农业农村局</t>
    </r>
  </si>
  <si>
    <t>畜牧兽医站</t>
  </si>
  <si>
    <t>新增能繁母牛补助</t>
  </si>
  <si>
    <t>以现存（2024年9月1日）的能繁母牛为基数，养殖户每新增1头能繁母牛（包括调引和自繁留用），每头一次性补助500元，已享受过“见犊补母”项目的母牛不再补贴，每户奖补上限累计不超过2万元（含2万元）。</t>
  </si>
  <si>
    <t>通过项目实施增加全县肉牛存栏量，降低养殖成本，增加农户收益，带动农户养殖积极性，推动全县牛产业发展。</t>
  </si>
  <si>
    <t>通过项目实施，全县15个乡镇，111个行政村受益农户每户最低增收500元。</t>
  </si>
  <si>
    <t>肉牛规模养殖奖补</t>
  </si>
  <si>
    <t>达到规模养殖以上的农户，肉牛稳定存栏达到150头以上的（包括150头），每头奖补200元，最高不超过10万元（含10万元）。</t>
  </si>
  <si>
    <t>采取达标既奖的形式，通过项目实施可以带动农户向规模化，集约化养殖方向发展，转变养殖方式，增加养殖户信心，进一步壮大全县牛产业发展。</t>
  </si>
  <si>
    <t>通过项目实施，全县15个乡镇，111个行政村的受益农户每户最低增收30000元。</t>
  </si>
  <si>
    <t>能繁母羊补助</t>
  </si>
  <si>
    <t>对脱贫户、监测户饲养的能繁母羊每只一次性补助100元，每户奖补不超过1万元，享受补助后的母羊稳定饲养6个月以上。</t>
  </si>
  <si>
    <t>通过项目实施进一步巩固脱贫成果，助理乡村振兴，增加脱贫户、监测户的收入，增加全县羊存栏量。</t>
  </si>
  <si>
    <t>通过项目实施，全县15个乡镇，111个行政村受益的脱贫户、监测户每户最低增收1000元。</t>
  </si>
  <si>
    <t>肉羊规模养殖奖补</t>
  </si>
  <si>
    <t>达到规模养殖以上的农户，肉羊稳定存栏达到300只以上的(包括300只），每只补助100元，最高不超过10万元。</t>
  </si>
  <si>
    <t>采取达标既奖的形式，通过项目实施可以带动农户向规模化，集约化养殖方向发展，转变养殖方式，增加养殖户信心，进一步壮大全县羊产业发展。</t>
  </si>
  <si>
    <t>育肥羊出栏奖补</t>
  </si>
  <si>
    <t>对联农带农机制完善的养羊企业、合作社（场），实施育肥羊出栏补奖政策，每出栏1只育肥羊（毛重达到90斤-110斤），补奖150元。当育肥羊出栏市场价高于15元/斤时，不再奖补。</t>
  </si>
  <si>
    <t>采取达标既奖的形式，通过项目实施可以带动农户向规模化，集约化养殖方向发展，转变养殖方式，增加养殖户信心，进一步壮大全乡羊产业发展。</t>
  </si>
  <si>
    <t>通过项目实施，增加养殖户收入，带动提升农户养殖信心。</t>
  </si>
  <si>
    <t>标准化养殖小区建设</t>
  </si>
  <si>
    <t>按照“山区发展家庭农场、养殖大户，川塬区建设标准化养殖小区”的发展思路，扶持全县15个乡镇发展肉牛、肉羊标准化养殖小区33处。新建舍饲圈舍、贮草棚的农户，内棚每平方米补助100元，累计最高补助2万元；</t>
  </si>
  <si>
    <t>采取“政府补贴，农户自建自养”的模式，降低养殖成本，激发农户发展肉牛、肉羊养殖的积极性，增加农户收入。</t>
  </si>
  <si>
    <t>通过对养殖户养殖基础设施进行全面改造提升，促进养殖业健康快速发展，提升人居环境整治，带动全乡养殖规模，为走标准化养殖创造有利条件。</t>
  </si>
  <si>
    <t>畜牧机械购置补贴</t>
  </si>
  <si>
    <t>养殖户根据自需购置饲草料粉碎、揉丝、拌料等畜牧机械的，按购机总价的50%予以补贴，最高累计补助不超过1万元。</t>
  </si>
  <si>
    <t>通过对畜牧机械购置补贴项目实施，可以降低养殖成本，增加作物秸秆的利用率，增加农户收入。</t>
  </si>
  <si>
    <t>通过项目实施可以有效提高秸秆利用率，促进养殖发展，改善人居环境。</t>
  </si>
  <si>
    <t>饲草青（黄）贮补助</t>
  </si>
  <si>
    <t>对全县制作自用青贮饲料的脱贫户、监测户给予补助，每1吨青（黄）贮饲草补助50元。最低补助金额1000元起，达不到最低补助金额的不予验收。</t>
  </si>
  <si>
    <t>通过项目实施进一步提高脱贫户、监测户的收入水平，降低养殖成本，提高作物秸秆利用率，改善人居环境。</t>
  </si>
  <si>
    <t>家庭农场奖补项目</t>
  </si>
  <si>
    <r>
      <rPr>
        <sz val="18"/>
        <rFont val="楷体_GB2312"/>
        <charset val="134"/>
      </rPr>
      <t>新建</t>
    </r>
  </si>
  <si>
    <r>
      <rPr>
        <sz val="18"/>
        <rFont val="楷体_GB2312"/>
        <charset val="0"/>
      </rPr>
      <t>按照家庭农场标准等级，分别补助</t>
    </r>
    <r>
      <rPr>
        <sz val="18"/>
        <rFont val="Times New Roman"/>
        <charset val="0"/>
      </rPr>
      <t>3</t>
    </r>
    <r>
      <rPr>
        <sz val="18"/>
        <rFont val="楷体_GB2312"/>
        <charset val="0"/>
      </rPr>
      <t>万元、</t>
    </r>
    <r>
      <rPr>
        <sz val="18"/>
        <rFont val="Times New Roman"/>
        <charset val="0"/>
      </rPr>
      <t>5</t>
    </r>
    <r>
      <rPr>
        <sz val="18"/>
        <rFont val="楷体_GB2312"/>
        <charset val="0"/>
      </rPr>
      <t>万元、</t>
    </r>
    <r>
      <rPr>
        <sz val="18"/>
        <rFont val="Times New Roman"/>
        <charset val="0"/>
      </rPr>
      <t>7</t>
    </r>
    <r>
      <rPr>
        <sz val="18"/>
        <rFont val="楷体_GB2312"/>
        <charset val="0"/>
      </rPr>
      <t>万元，共需补助资金300万元。</t>
    </r>
  </si>
  <si>
    <r>
      <rPr>
        <sz val="18"/>
        <rFont val="楷体_GB2312"/>
        <charset val="0"/>
      </rPr>
      <t>项目建成后，每个家庭农场可实现年增收</t>
    </r>
    <r>
      <rPr>
        <sz val="18"/>
        <rFont val="Times New Roman"/>
        <charset val="0"/>
      </rPr>
      <t>4</t>
    </r>
    <r>
      <rPr>
        <sz val="18"/>
        <rFont val="楷体_GB2312"/>
        <charset val="0"/>
      </rPr>
      <t>万元以上。</t>
    </r>
  </si>
  <si>
    <r>
      <rPr>
        <sz val="18"/>
        <rFont val="楷体_GB2312"/>
        <charset val="134"/>
      </rPr>
      <t>示范带动周边农户发展种养殖产业，增加农户收入。</t>
    </r>
  </si>
  <si>
    <t>相关乡（镇）人民政府</t>
  </si>
  <si>
    <t>华池县秦达养鸡农民专业合作社粪污资源整治项目</t>
  </si>
  <si>
    <t>王咀子乡刘家畔村</t>
  </si>
  <si>
    <t>1、新建粪物收集大棚一座，硬化粪物收集场地1700平方米；
2、维修加固污水收集池一座；
3、新建170米纵向集粪通道；
4、整修横向20米出粪通道及10米落差坡道。
以上共计90万元。</t>
  </si>
  <si>
    <t>项目建成后，将不断提升产业基础设施，推动养殖产业更好发展。</t>
  </si>
  <si>
    <t>项目建成后所形成的固定资产权属归村集体所有，由秦达养鸡农民专业合作社租赁使用，还能带动24户农户产业发展，有效增加农民收入，改善环境污染。</t>
  </si>
  <si>
    <r>
      <rPr>
        <b/>
        <sz val="18"/>
        <rFont val="楷体_GB2312"/>
        <charset val="0"/>
      </rPr>
      <t>（</t>
    </r>
    <r>
      <rPr>
        <b/>
        <sz val="18"/>
        <rFont val="Times New Roman"/>
        <charset val="0"/>
      </rPr>
      <t>2</t>
    </r>
    <r>
      <rPr>
        <b/>
        <sz val="18"/>
        <rFont val="楷体_GB2312"/>
        <charset val="0"/>
      </rPr>
      <t>）</t>
    </r>
  </si>
  <si>
    <t>种植业基地</t>
  </si>
  <si>
    <t>食用菌菌棒补助及贷款贴息</t>
  </si>
  <si>
    <r>
      <rPr>
        <sz val="18"/>
        <rFont val="楷体_GB2312"/>
        <charset val="134"/>
      </rPr>
      <t>全县</t>
    </r>
    <r>
      <rPr>
        <sz val="18"/>
        <rFont val="楷体_GB2312"/>
        <charset val="0"/>
      </rPr>
      <t>15</t>
    </r>
    <r>
      <rPr>
        <sz val="18"/>
        <rFont val="楷体_GB2312"/>
        <charset val="134"/>
      </rPr>
      <t>个乡镇</t>
    </r>
  </si>
  <si>
    <t>全县计划生产食用菌菌棒1962万棒，其中香菇1070万棒，平菇147万棒，木耳720万棒，灵芝25万棒；栽植食用菌195亩，其中羊肚菌40亩，赤松茸30亩，灵芝25亩，天麻、羊肚菌套种100亩。补助标准：香菇1元/棒、其他类菌棒0.6元/棒进行补助；栽植赤松茸、羊肚菌、灵芝等菌类，按照4000元/亩进行补助。</t>
  </si>
  <si>
    <t>通过扩大食用菌种植规模，带动群众参与种植，掌握技术，同时拓宽务工渠道，增加群众收入。</t>
  </si>
  <si>
    <t>扶持农户发展食用菌产业，户均增加收入5000元。</t>
  </si>
  <si>
    <t>县农业农村局</t>
  </si>
  <si>
    <t>相关乡镇人民政府</t>
  </si>
  <si>
    <t>食用菌延链补链项目</t>
  </si>
  <si>
    <t>山庄乡尚湾村、悦乐镇等乡镇</t>
  </si>
  <si>
    <r>
      <rPr>
        <sz val="18"/>
        <rFont val="楷体_GB2312"/>
        <charset val="0"/>
      </rPr>
      <t>新建一栋钢结构恒温养菌库1800m</t>
    </r>
    <r>
      <rPr>
        <sz val="18"/>
        <rFont val="宋体"/>
        <charset val="0"/>
      </rPr>
      <t>²</t>
    </r>
    <r>
      <rPr>
        <sz val="18"/>
        <rFont val="楷体_GB2312"/>
        <charset val="0"/>
      </rPr>
      <t>，净化板材间隔12间，配套灭菌设备1套、新风系统1套、自动空调设备三套、不锈钢培养架2000组,800KVA变压器一台。</t>
    </r>
  </si>
  <si>
    <t>补齐补全产业发展基础短板，延长产业生产链条，拓宽产业发展渠道。</t>
  </si>
  <si>
    <t>一是将投资所形成的资产确权到村，村集体将该资产租赁给企业经营生产，年租金3%-5%带动增加村集体经济收入；二是优先聘用当地富余劳动力务工增加农民收入；三是采取以工代训方式培训务工农民，提升其致富能力。</t>
  </si>
  <si>
    <t>山庄乡人民政府
悦乐镇人民政府</t>
  </si>
  <si>
    <t>城壕镇菌光互补产业园改造提升项目</t>
  </si>
  <si>
    <t>改建</t>
  </si>
  <si>
    <t>城壕镇余家砭村等乡镇</t>
  </si>
  <si>
    <t>1、投资150万元，对园区的33座大棚进行改造提升，购置养菌架，完善相关设施；
2、投资100万元，在城壕镇余家砭村建设智慧方舱4座，种植香菇、木耳、灵芝、榆黄蘑等，实验培育食用菌新品种；
3、投资50万元，新建自动化菌棒制棒生产线2条，实现食用菌菌棒生产自动化，提升生产效率；
4、投资100万元，对园区道路进行维修硬化、完善路肩、排水渠等相关附属设施；
5、投资200万元，购置800升液体菌种培养器8个，200升高压灭菌器2个，不锈钢输气管道120米，20kw螺杆空气压缩机2台，三级空气净化器一套，输水阀22个，硅胶管380米。新购4台全自动装袋机窝口机配两台装框机及自动翻筐机一台；
6、投资150万元，新建食用菌深加工之增智含片（胶囊）生产线1条；
7、投资133万元，新建千级净化实验室两间，购买食用菌产品加工实验设备全套。
以上共计883万元。</t>
  </si>
  <si>
    <t>秉以市场为纽带”的发展思路，在食用菌新品种研发、新产品培育、新技术推广上持续发力，深度推进食用菌产业向有机化、标准化、品牌化、集约化发展。</t>
  </si>
  <si>
    <t>提供固定岗位50个，采摘食用菌岗位400余个，有效解决余家砭村田沟门异地搬迁小区26户群众的就近就业，群众年务工收入可达400万元。</t>
  </si>
  <si>
    <t>山庄乡食用菌产业园配套设备采购项目</t>
  </si>
  <si>
    <t>山庄乡尚湾村等乡镇</t>
  </si>
  <si>
    <t>1.购买全自动化香菇分选机2台，计划投资220万；
2.购买香菇菌棒全自动化袋料分离机1台、传送设备10组，计划投资28万；
3、对“三元双向”循环农业产业示范基地所属大棚，采购安装智控通风口178个，计划投资89万元；
4、对89座大棚采购安装遮阴帘，以达到为大棚降温的效果，提高高温期出菇效率与质量，计划投资222万元。
以上共计559万元。</t>
  </si>
  <si>
    <t>补齐补全产业发展基础短板，延长产业生产链条，拓宽产业发展渠道。推进食用菌产业发展，提高效率，增加收益。</t>
  </si>
  <si>
    <t>怀安乡“三元双向”现代循环农业产业示范园</t>
  </si>
  <si>
    <t>怀安乡怀安村等乡镇</t>
  </si>
  <si>
    <t>1.在原有基地扩建养菌出菇棚30座,配套出菇架、喷淋设施、遮阴帘；
2.新建现代化恒温无土栽培生产车间10个，完善水、电、路等附属设施。
以上共计300万元。</t>
  </si>
  <si>
    <t>东西部协作资金</t>
  </si>
  <si>
    <t>项目建成后，食用菌产业规模得到扩大。可带动周边100余户群众发展食用菌产业，户均增收10000元以上。</t>
  </si>
  <si>
    <t>项目建成后，可带动周边100余户群众发展食用菌产业，户均增收10000元以上。</t>
  </si>
  <si>
    <t>6</t>
  </si>
  <si>
    <t>城壕镇定汉村高标准四季大棚建设项目</t>
  </si>
  <si>
    <t>城壕镇定汉村</t>
  </si>
  <si>
    <t>在城壕镇定汉村新和坪组光伏板底新建高标准四季大棚20座。</t>
  </si>
  <si>
    <t>增加村集体收入，带动周边群众增加收入。</t>
  </si>
  <si>
    <t>7</t>
  </si>
  <si>
    <t>南梁镇白马庙村农业大棚改造提升项目</t>
  </si>
  <si>
    <t>南梁镇白马庙村</t>
  </si>
  <si>
    <t>对白马庙村大棚基地43座大棚进行改造提升，每座5万元，共需资金215万元。</t>
  </si>
  <si>
    <t>通过对大棚进行改造提升，发展食用菌产业，带动周边农户发展，增加群众收入。</t>
  </si>
  <si>
    <t>一是将投资所形成的资产确权到村，村集体自主经营，增加村集体经济收入；二是优先聘用当地富余劳动力务工增加农民收入；三是采取以工代训方式培训务工农民，提升其致富能力。</t>
  </si>
  <si>
    <t>8</t>
  </si>
  <si>
    <t>白沟风情合作社附属设施改造提升及配套设备采购项目</t>
  </si>
  <si>
    <t>对山庄乡尚湾村周园子白沟农牧风情休闲农民专业合作社65座出菇大棚配置出菇架260组，计划投资150万。</t>
  </si>
  <si>
    <t>一是将投资所形成的资产确权到村，村集体将该资产租赁给合作社经营生产，年租金3%-5%带动增加村集体经济收入；二是优先聘用当地富余劳动力务工增加农民收入；三是采取以工代训方式培训务工农民，提升其致富能力。</t>
  </si>
  <si>
    <t>9</t>
  </si>
  <si>
    <t>城壕镇天麻复合种植项目</t>
  </si>
  <si>
    <t>城壕镇余家砭村、太阳村</t>
  </si>
  <si>
    <t>在城壕镇余家砭村、太阳村复合种植天麻100亩，每亩补助4000元，共需资金40万元。</t>
  </si>
  <si>
    <t>合理利用土地资源，种植天麻100亩，助力农户增收1500元以上。</t>
  </si>
  <si>
    <t>采用政府+企业+合作社的发展模式，按照“土地流转+劳务增收”的方式，构建利益链接机制。</t>
  </si>
  <si>
    <t>10</t>
  </si>
  <si>
    <t>中药材种子种苗繁育项目</t>
  </si>
  <si>
    <t>五蛟镇五蛟、吴塬、刘家湾、蒋塬、杨咀子、上城壕村，元城镇元城村、高桥村，怀安乡怀安、杨坪村、丰阳渠村，白马乡东掌、王沟门村，乔河火石沟门、墩儿山村，林镇乡黄渠、张岔村，王咀子乡刘家庙村，南梁镇白马庙村，柔远镇土坪村，紫坊堡子山，上里塬乡鸭口村、上里塬村、柳树河村，城壕镇庙湾村、杨寺岔村</t>
  </si>
  <si>
    <t>扶持新建以黄芪、黄芩、甘草、板蓝根等中药材品种为主的种子种苗繁育基地16000亩（其中种子田13000亩、种苗田3000亩)，每亩补助600元，共计补助960万元。</t>
  </si>
  <si>
    <t>通过项目实施，为我县中药材种植户提供优质种子种苗，促进我县中药材产业高质量发展，增加中药材种植户收入。</t>
  </si>
  <si>
    <t>增加农户收入。户均增收3000元。</t>
  </si>
  <si>
    <t>县农技中心</t>
  </si>
  <si>
    <t>11</t>
  </si>
  <si>
    <t>特色中药材（连翘）栽植项目</t>
  </si>
  <si>
    <t>五蛟镇蒋塬村、刘家湾村、吴塬村，元城镇元城村，王咀子乡宪塬村、刘家庙村、银坪村、井子塬村，柔远镇李庄村</t>
  </si>
  <si>
    <t>扶持在五蛟镇蒋塬村、刘家湾村，元城镇元城村，王咀子乡宪塬村、刘家庙村、银坪村、井子塬村，柔远镇李庄村山荒地栽植连翘12200亩，其中：五蛟镇8000亩，元城镇1000亩，王咀子乡200亩，柔远镇3000亩，每亩补助600元的连翘种苗，共计732万元。</t>
  </si>
  <si>
    <t>通过特色中药材引进示范栽植和种植，增加我县中药材种植品种，拓宽农民增收渠道，提高收入。</t>
  </si>
  <si>
    <t>12</t>
  </si>
  <si>
    <t>中药材仿野生种植项目</t>
  </si>
  <si>
    <t>怀安乡怀安村、杨坪村，柔远镇土坪村、五蛟镇刘家湾、蒋塬村等村</t>
  </si>
  <si>
    <t>实施中药材仿野生种植，种植黄芪黄芩等中药材5000亩，每亩补助600元的种子，共计300万元。</t>
  </si>
  <si>
    <t>实施中药材仿野生种植可有效解决粮药争地问题，充分开发利用山荒地，增加群众收入，提高我县中药材品质。</t>
  </si>
  <si>
    <t>13</t>
  </si>
  <si>
    <t>粮药套种项目</t>
  </si>
  <si>
    <t xml:space="preserve">新建 </t>
  </si>
  <si>
    <t>五蛟镇刘家湾村、上城壕村、五蛟村，怀安乡怀安村、杨坪村，柔远黄岔村、李庄村、孙家川村等村</t>
  </si>
  <si>
    <t>利用大豆、荞麦等农作物套种黄芩、柴胡等中药材5000亩，每亩以物化形式奖补600元的中药材种子，共计300万元。</t>
  </si>
  <si>
    <t>实施粮药套种可有效解决粮药争地问题，提高中药材成活率和土地利用效率，增加经济效益。</t>
  </si>
  <si>
    <t>该项目通过土地流转、务工、技术服务指导、保底收益、经营收入等方式，增加农户收入。</t>
  </si>
  <si>
    <t>14</t>
  </si>
  <si>
    <t>特色农业到户奖补项目</t>
  </si>
  <si>
    <t>1、在全县种植红花荞麦8万亩，其中乔川2万亩，元城、怀安、五蛟、白马四乡镇各1万亩，乔河、紫坊、柔远、城壕四乡镇各5000亩，每亩奖补100元，共计800万元；
2、在乔河、紫坊、城壕、南梁等13个乡镇种植白瓜子7万亩，每亩补助100元，共计700万元；
3、在乔川、元城、怀安、乔河四乡镇种植新品种谷子2万亩，每亩奖补100元，共计200万元；
4、在城壕、五蛟、悦乐、元城、柔远、白马六个乡镇种植鲜食玉米10000亩，每亩补助300元，共计300万元。
以上四项共计奖补2000万元。</t>
  </si>
  <si>
    <t>实现我县特色优势农业产业规模化高质量发展，有效增加农户收入。</t>
  </si>
  <si>
    <t>县农技中心、
相关乡镇人民政府</t>
  </si>
  <si>
    <t>15</t>
  </si>
  <si>
    <t>大豆玉米带状复合种植项目</t>
  </si>
  <si>
    <t>扶持在全县推广种植2万亩，每亩补助100元，共200万元；建办3个500亩以上示范点，每个示范点补助20万元，共60万元。全部以种子肥料地膜物化形式进行补助，共计260万元。</t>
  </si>
  <si>
    <t>实现玉米基本不减产，多收一季大豆，玉米平均亩产在600公斤以上，大豆平均亩产70公斤以上，亩收比净作玉米多收收益400元以上。</t>
  </si>
  <si>
    <t>扶持全县农户发展全膜双垄沟播玉米。按照政府补助、农户自筹相结合的方式，探索“一年两熟，两年三熟”的粮食生产模式，发展地膜抗旱种粮，增加粮食产量，保障粮食安全。</t>
  </si>
  <si>
    <t>县农技中心、相关乡镇人民政府</t>
  </si>
  <si>
    <t>16</t>
  </si>
  <si>
    <t>复种增粮增效项目</t>
  </si>
  <si>
    <t>悦乐、城壕、王咀子、上里塬乡上里塬村，王咀子乡刘家庙村、刘家畔村，柔远等乡镇</t>
  </si>
  <si>
    <t>1、全县复种小杂粮20000亩，每亩补助100元，共计补助200万元；
2、计划在上里塬乡、王咀子乡开展复种马铃薯示范种植1000亩，每亩补助600元，共计60万元。
以上共计260万元。</t>
  </si>
  <si>
    <t>年度亩均增收400元。</t>
  </si>
  <si>
    <t>17</t>
  </si>
  <si>
    <t>旱作农业项目</t>
  </si>
  <si>
    <r>
      <rPr>
        <sz val="18"/>
        <rFont val="楷体_GB2312"/>
        <charset val="134"/>
      </rPr>
      <t>全县</t>
    </r>
    <r>
      <rPr>
        <sz val="18"/>
        <rFont val="Times New Roman"/>
        <charset val="0"/>
      </rPr>
      <t>15</t>
    </r>
    <r>
      <rPr>
        <sz val="18"/>
        <rFont val="楷体_GB2312"/>
        <charset val="134"/>
      </rPr>
      <t>个乡镇</t>
    </r>
  </si>
  <si>
    <r>
      <rPr>
        <sz val="18"/>
        <rFont val="楷体_GB2312"/>
        <charset val="0"/>
      </rPr>
      <t>扶持全县</t>
    </r>
    <r>
      <rPr>
        <sz val="18"/>
        <rFont val="Times New Roman"/>
        <charset val="0"/>
      </rPr>
      <t>15</t>
    </r>
    <r>
      <rPr>
        <sz val="18"/>
        <rFont val="楷体_GB2312"/>
        <charset val="0"/>
      </rPr>
      <t>个乡镇农户发展全膜双垄沟播玉米，采购高标准白色地膜720吨，每吨12500元，共计投资900万元。</t>
    </r>
  </si>
  <si>
    <r>
      <rPr>
        <sz val="18"/>
        <rFont val="楷体_GB2312"/>
        <charset val="0"/>
      </rPr>
      <t>提高粮饲玉米产量，户均增加收入</t>
    </r>
    <r>
      <rPr>
        <sz val="18"/>
        <rFont val="Times New Roman"/>
        <charset val="0"/>
      </rPr>
      <t>1500</t>
    </r>
    <r>
      <rPr>
        <sz val="18"/>
        <rFont val="楷体_GB2312"/>
        <charset val="0"/>
      </rPr>
      <t>元。</t>
    </r>
  </si>
  <si>
    <r>
      <rPr>
        <sz val="18"/>
        <rFont val="楷体_GB2312"/>
        <charset val="134"/>
      </rPr>
      <t>扶持全县农户发展全膜双垄沟播玉米。按照政府补助、农户自筹相结合的方式，探索</t>
    </r>
    <r>
      <rPr>
        <sz val="18"/>
        <rFont val="Times New Roman"/>
        <charset val="0"/>
      </rPr>
      <t>“</t>
    </r>
    <r>
      <rPr>
        <sz val="18"/>
        <rFont val="楷体_GB2312"/>
        <charset val="134"/>
      </rPr>
      <t>一年两熟，两年三熟</t>
    </r>
    <r>
      <rPr>
        <sz val="18"/>
        <rFont val="Times New Roman"/>
        <charset val="0"/>
      </rPr>
      <t>”</t>
    </r>
    <r>
      <rPr>
        <sz val="18"/>
        <rFont val="楷体_GB2312"/>
        <charset val="134"/>
      </rPr>
      <t>的粮食生产模式，发展地膜抗旱种粮，增加粮食产量，保障粮食安全。</t>
    </r>
  </si>
  <si>
    <t>18</t>
  </si>
  <si>
    <t>五谷园种质资源保护基地建设项目</t>
  </si>
  <si>
    <t>在城壕镇城壕村建立五谷园暨种质资源保护基地一处，面积500亩。包括新品种引进示范区和本土种质资源保护区。其中新品种引进示范区面积450亩，以玉米、胡麻、高粱、谷子、豆类等农作物为主，突出新优品种引进示范和保护利用推广，引进和保护利用品种100个以上；本土种质资源保护区示范面积50亩，计划挖掘与收集本土种质资源50个以上进行示范种植，补助120万元。</t>
  </si>
  <si>
    <t>加快全县农作物新品种、新技术推广应用步伐，促进粮食增产、农民增收和农业综合生产能力快速提高，推动资源优势转化为产业优势，实现“种子”潜力转化为增收动能。</t>
  </si>
  <si>
    <t>园区500亩核心示范田辐射带动周边推广应用农作物新优品种2000亩以上，为全县粮食生产稳定增收总结经验、提供保障，全方位带动产业增效和群众增收。同时将2024年度园区繁育筛选的部分优质种子免费提供2000亩给群众种植。</t>
  </si>
  <si>
    <t>县农技中心、县种子管理站</t>
  </si>
  <si>
    <t>19</t>
  </si>
  <si>
    <t>设施蔬菜基地建设项目</t>
  </si>
  <si>
    <t>悦乐镇鸭洼村、温台村、张桥村、上堡子村、悦乐村、新堡村</t>
  </si>
  <si>
    <t>计划在悦乐镇鸭洼村、温台村、张桥村、上堡子村、悦乐村、新堡村建设钢架蔬菜大棚200座，需资金520万元。</t>
  </si>
  <si>
    <t>发展种植产业增加群众收入。</t>
  </si>
  <si>
    <t>带动全县发展蔬菜产业。</t>
  </si>
  <si>
    <t>20</t>
  </si>
  <si>
    <t>柔远镇阳洼沟设施蔬菜基地建设项目</t>
  </si>
  <si>
    <t>柔远镇</t>
  </si>
  <si>
    <t>新建蔬菜大棚50座，配套建设动力电、道路、机井、蓄水池等附属设施。</t>
  </si>
  <si>
    <t>改善食用菌产业基础条件，提高产业发展质量，通过培训增长技能，带动农户务工增加收入。</t>
  </si>
  <si>
    <t>21</t>
  </si>
  <si>
    <t>上里塬乡生态搬迁后续扶持项目</t>
  </si>
  <si>
    <t>上里塬乡上里塬村</t>
  </si>
  <si>
    <t>在上里塬乡上里塬村北庄新建蔬菜大棚及配套设施30座，每座2.6万元，需资金78万元。</t>
  </si>
  <si>
    <t>在上里塬村新建蔬菜大棚30座，拓宽农户收入渠道，增加家庭收入。</t>
  </si>
  <si>
    <t>扶持全村30户农户种植马铃薯加工销售，增加家庭收入。</t>
  </si>
  <si>
    <t>22</t>
  </si>
  <si>
    <t>王咀子乡寨子塬山地富硒苹果产业园提升改造项目</t>
  </si>
  <si>
    <t>王咀子乡王咀子村</t>
  </si>
  <si>
    <t>新建果树灌溉机井1口，水塔1座，延伸主管线3.2公里，检查井40座并配套相关设施。</t>
  </si>
  <si>
    <t>带动25户群众栽植富硒苹果200亩，激发内生动力，调动群众产业发展积极性，提高苹果产量，增加农户收入。</t>
  </si>
  <si>
    <t>带动25户群众发展林果业，亩产实现产量2000斤，户均增加收入7000元。</t>
  </si>
  <si>
    <t>王咀子乡
人民政府</t>
  </si>
  <si>
    <t>23</t>
  </si>
  <si>
    <t>废旧农膜回收“以奖代补”及回收网站建设项目</t>
  </si>
  <si>
    <t>1、对全县2家企业61个回收网点采取“以奖代补”方式，提升废旧农膜回收能力，预计年回收量4500吨，每吨补助60元；加工量2200吨，每吨补助300元，需补助资金93万元；
2、新建12个废旧农膜回收网站，每个网站5万元，需资金60万元。
以上两项共计153万元。</t>
  </si>
  <si>
    <t>有效调动农户参与废旧农膜捡拾交售的积极性，避免白色污染。</t>
  </si>
  <si>
    <t>通过“以旧换新”农户获得新的地膜，间接增加了收益，同时增加网点回收人员和加工企业经济收入。</t>
  </si>
  <si>
    <t>24</t>
  </si>
  <si>
    <t>农业植保社会化服务能力建设项目</t>
  </si>
  <si>
    <t>紫坊乡刘坪村，柔远镇张川、刘沟、黄岔、杨岔、田庄、张岭子村，悦乐镇悦乐、上堡子、田掌塬、黄大湾、樊庄村，城壕镇中塬、牛家塬、庄科、太阳、杨寺岔、庙湾村，五蛟镇上城壕、杨咀子、五蛟、刘阳洼、李良子、吴塬、马河村，白马乡连集、东掌、白马村，怀安乡杨西掌、坪庄村，乔川乡李崾岘、黄蒿掌、艾蒿掌、王掌子村，乔河乡墩儿山、张岔、火石沟门村，元城镇元城村</t>
  </si>
  <si>
    <t>2025年新建村级植保机防服务队38个，实现一村一个机防服务队的目标。每个机防队补助3万元，购置配备防控农药和器械，共计114万元。</t>
  </si>
  <si>
    <t>可有效提升农作物病虫疫情统防统治能力，降低灾害损失。</t>
  </si>
  <si>
    <t>通过村级植保机防队的防控服务，可有效提高种植户粮食产量，增加经济收入。</t>
  </si>
  <si>
    <t>25</t>
  </si>
  <si>
    <t>华池县2025年沙棘生态产业园建设项目</t>
  </si>
  <si>
    <t>柔远镇田庄村、刘沟村、紫坊畔乡高庄村、刘坪村、庙沟村、堡子山村、乔河乡打扮村、墩山村、火石沟门村</t>
  </si>
  <si>
    <t>荒山造林、低效林改造12500亩。</t>
  </si>
  <si>
    <t>项目的实施增加部分的就业岗位，为农户带来就业机会，增加务工收入，能够改善生态环境，改变地域小气候。</t>
  </si>
  <si>
    <t>县自然资源局</t>
  </si>
  <si>
    <t>26</t>
  </si>
  <si>
    <t>科技示范乡镇项目</t>
  </si>
  <si>
    <t>山庄乡、五蛟镇</t>
  </si>
  <si>
    <r>
      <rPr>
        <sz val="18"/>
        <rFont val="楷体_GB2312"/>
        <charset val="0"/>
      </rPr>
      <t>1、投资</t>
    </r>
    <r>
      <rPr>
        <sz val="18"/>
        <color rgb="FF000000"/>
        <rFont val="楷体_GB2312"/>
        <charset val="0"/>
      </rPr>
      <t>200万元在五蛟镇发展中药材产业；
2、投资200万元在山庄乡发展食用菌产业。</t>
    </r>
  </si>
  <si>
    <t>持续发展山庄乡食用菌产业，提升产业发展基础，助农增收；坚持发挥中药材产业在全县的优势基础，坚持把科技创新摆在发展产业的核心位置，不断促进科技创新与实体经济深度融合，将五蛟镇打造成以中药材种植加工为主导产业的乡镇，商贸物流和农产品加工为配套，设施农业为支撑的加工业承载地和现代农业示范村。</t>
  </si>
  <si>
    <r>
      <rPr>
        <sz val="18"/>
        <rFont val="楷体_GB2312"/>
        <charset val="0"/>
      </rPr>
      <t>采取</t>
    </r>
    <r>
      <rPr>
        <sz val="18"/>
        <color rgb="FF000000"/>
        <rFont val="楷体_GB2312"/>
        <charset val="0"/>
      </rPr>
      <t>“党建+企业+合作社+家庭农场（种养大户）+基地+农户”的模式，以土地流转、进社务工、配股分红和集体持股分红四种方式，在带动贫困群众稳定增收的同时不断壮大了村级集体经济，充分发挥联农带农作用，优化产业发展路线，从品种优化、科技升级、品牌打造、市场开拓等环节着力，扩大产业规模，提升产品质量。</t>
    </r>
  </si>
  <si>
    <t>山庄乡人民政府
五蛟镇人民政府</t>
  </si>
  <si>
    <t>加工流通项目</t>
  </si>
  <si>
    <t>华池县农特产品集中加工园区建设项目</t>
  </si>
  <si>
    <t>山庄乡大庄村</t>
  </si>
  <si>
    <t>对山庄乡大庄村富民众创湖羊养殖基地三期进行提升改造，建成农特产品集中加工园区一处。</t>
  </si>
  <si>
    <t>延长产业链条，增加本地群众就业岗位，达到促进本地经济社会发展的目的。</t>
  </si>
  <si>
    <t>为本地群众提供就业岗位，拓宽群众增收渠道。</t>
  </si>
  <si>
    <t>南梁镇
人民政府</t>
  </si>
  <si>
    <t>城壕镇食用菌生产线购置项目</t>
  </si>
  <si>
    <t>城壕镇庄科村、城壕村</t>
  </si>
  <si>
    <t>1、投资300万元，购置灵芝孢子油生产线1条；
2、投资300万元，购置菌菇精深加工生产线1条。
以上两项共计600万元。</t>
  </si>
  <si>
    <t>采用政府+企业+村集体+合作社的方式，辐射带动村集体经济增长及周边群众稳定务工。</t>
  </si>
  <si>
    <t>城壕乳制品加工提升改造建设项目</t>
  </si>
  <si>
    <t>城壕镇太阳村</t>
  </si>
  <si>
    <t>新增3条罐装生产线；接通城壕镇18万吨乳制品加工厂供电电路5公里。</t>
  </si>
  <si>
    <t>带动周边农户就业，户均增收35000元.</t>
  </si>
  <si>
    <t>采用政府+企业+村集体的方式，辐射带动周边100多户人务工。</t>
  </si>
  <si>
    <t>城壕镇鲜食玉米精深加工项目</t>
  </si>
  <si>
    <t>购置糯玉米珍生产线1条，烘干粉碎包装生产线，配套300平米冷库一座。</t>
  </si>
  <si>
    <t>辐射带动周边300多户农户种植玉米、小杂粮5000多亩，户均增收3000元以上，实现杂粮产业向集约化、规模化、特色化发展。</t>
  </si>
  <si>
    <t>采用政府+企业+村集体+合作社的方式，辐射带动周边300多户农户种植玉米、小杂粮5000多亩。</t>
  </si>
  <si>
    <t>林镇乡食用菌种植基地烘干分拣加工设备购置项目</t>
  </si>
  <si>
    <t>2025.01-2025.12</t>
  </si>
  <si>
    <t>林镇乡黄渠村、范台村</t>
  </si>
  <si>
    <t>计划购置香菇分选机、香菇剪嘴器、烘干机、香菇包装机等烘干分拣加工设备。</t>
  </si>
  <si>
    <t>山庄乡山庄村休闲食品加工厂建设项目</t>
  </si>
  <si>
    <r>
      <rPr>
        <sz val="18"/>
        <rFont val="楷体_GB2312"/>
        <charset val="0"/>
      </rPr>
      <t>在山庄乡新建钢架结构生产车间</t>
    </r>
    <r>
      <rPr>
        <sz val="18"/>
        <color rgb="FF000000"/>
        <rFont val="楷体_GB2312"/>
        <charset val="0"/>
      </rPr>
      <t>600平方米，新建香菇酱生产线一条。</t>
    </r>
  </si>
  <si>
    <t>推进山庄乡休闲食品、食用菌产业延链补链，增加收益。</t>
  </si>
  <si>
    <t>一是将投资所形成的资产确权到村，村集体将该资产租赁给企业经营生产，带动增加村集体经济收入；二是优先聘用当地富余劳动力务工增加农民收入；三是采取以工代训方式培训务工农民，提升其致富能力。</t>
  </si>
  <si>
    <t>农产品烘干设备购置补贴项目</t>
  </si>
  <si>
    <t>白马乡王沟门村、东掌村，五蛟镇刘沟岔村、上城壕村，元城镇高桥村，悦乐镇鸭洼村、上堡子村，城壕镇城壕村</t>
  </si>
  <si>
    <t>1、在东掌村新建村集体农产品储存棚500平方米，购买烘干设备1台，10吨仓容量；在王沟门村新建仓储粮库房1000平方米，购买32吨粮食烘干塔全套设备，配套场地硬化等设施建设。共需资金170万元；
2、扶持刘沟岔村股份经济合作社购置10吨烘干塔一套，扶持上城壕村股份经济合作社购置35吨小杂粮烘干塔一套，共需资金100万元；
3、在元城镇高桥村建设农产品烘干塔1座，共需资金25万元；
4、在悦乐镇鸭洼村、上堡子村新建小杂粮晾晒场5000平米，烘干塔2座，共需资金160万元。
5、在城壕村购置安装烘干塔1座，配套晾晒场5000平方米，用于玉米、荞麦等烘干，需资金80万元。
以上共需资金535万元。</t>
  </si>
  <si>
    <t>项目建成后，可进行设备租赁，并开展粮食、白瓜子、中药材等农作物烘干工作，提高种植业效率。</t>
  </si>
  <si>
    <t>通过设备租赁、农机服务、务工收入等方式建立联农带农机制。</t>
  </si>
  <si>
    <t>农产品冷藏保鲜设施建设</t>
  </si>
  <si>
    <t>五蛟镇上城壕村、白马乡杜寨子村、乔河乡齐庄子村、王咀子乡刘家庙村、王咀子村、林镇乡范台村、城壕镇太阳村、山庄乡山庄村、尚湾村</t>
  </si>
  <si>
    <t>计划在全县7个乡镇9个行政村新建机械冷库10座，总库容19000立方米，折合贮存能力3800吨，建设主体为企业或合作社，100吨（500立方米折合100吨）起步补助，新建100吨补助9万元，加100吨增加补助7万元。</t>
  </si>
  <si>
    <r>
      <rPr>
        <sz val="18"/>
        <rFont val="楷体_GB2312"/>
        <charset val="0"/>
      </rPr>
      <t>项目实施后，可有效解决农产品</t>
    </r>
    <r>
      <rPr>
        <sz val="18"/>
        <rFont val="Times New Roman"/>
        <charset val="0"/>
      </rPr>
      <t>“</t>
    </r>
    <r>
      <rPr>
        <sz val="18"/>
        <rFont val="楷体_GB2312"/>
        <charset val="0"/>
      </rPr>
      <t>最初一公里</t>
    </r>
    <r>
      <rPr>
        <sz val="18"/>
        <rFont val="Times New Roman"/>
        <charset val="0"/>
      </rPr>
      <t>”</t>
    </r>
    <r>
      <rPr>
        <sz val="18"/>
        <rFont val="楷体_GB2312"/>
        <charset val="0"/>
      </rPr>
      <t>问题，减少新鲜农产品消耗，延长保鲜时间，可带来显著的经济、社会及生态效益。</t>
    </r>
  </si>
  <si>
    <t>企业或合作社带动群众、社员等参与生产经营或务工。</t>
  </si>
  <si>
    <t>县蔬菜办</t>
  </si>
  <si>
    <t>“三元双向”循环农业产品精深加工项目</t>
  </si>
  <si>
    <t>山庄乡尚湾村</t>
  </si>
  <si>
    <t>1、新建成品精深加工无尘车间1座，40万元。
2、采购全自动精深加工生产线1条，160万元。</t>
  </si>
  <si>
    <t>一是将投资所形成的资产确权到村，村集体将该资产租赁给企业经营生产，年租金4%-5%带动增加村集体经济收入；二是优先聘用当地富余劳动力务工增加农民收入；三是采取以工代训方式培训务工农民，提升其致富能力。</t>
  </si>
  <si>
    <t>五蛟镇苦荞茶加工生产基地建设项目</t>
  </si>
  <si>
    <t>五蛟镇刘家湾村</t>
  </si>
  <si>
    <t>扶持刘家湾村新建苦荞茶加工生产基地一处。</t>
  </si>
  <si>
    <t>项目建成后，带动周边87户农户种植苦荞产业，吸纳12户脱贫户就近务工，户均年增收15000元以上。</t>
  </si>
  <si>
    <t>南梁镇豆制品加工提升改造项目</t>
  </si>
  <si>
    <t>南梁镇荔园堡村</t>
  </si>
  <si>
    <t>计划在南梁镇荔园堡村新建厂房一座，购置豆干加工设备生产线一条，配套硬化厂房等，所形成固定资产权属为村集体，由万嘉鸿合作社租赁使用。</t>
  </si>
  <si>
    <t>项目建成投产后，能够进一步优化南梁产业结构和农副产品类型，促使传统农产品加工向技术密集型农副产品深加工转变，在延长农副产品加工产业链条的同时，可提供就业岗位20个以上，能吸纳本地及周边群众就近稳定就业，对提升南梁镇城乡统筹规划和文旅融合发展产业化进程起到了很好的带头作用，将为全县的发展做出较大的贡献。</t>
  </si>
  <si>
    <t>项目建成投产后，能够进一步优化南梁产业结构和农副产品类型，促使传统农产品加工向技术密集型农副产品深加工转变，可增加村集体收入，提供就业岗位20个以上，能吸纳本地及周边群众就近稳定就业。</t>
  </si>
  <si>
    <t>南梁镇无花果饮料加工提升改造项目</t>
  </si>
  <si>
    <t>计划在南梁镇荔园堡村新建厂房一座，购置饮料加工设备生产线一条，配套硬化厂房等，所形成固定资产权属为村集体，由叮咚山泉水厂租赁使用。</t>
  </si>
  <si>
    <t>项目建成投产后，能够进一步优化南梁产业结构，促使传统农产品加工向技术密集型农副产品深加工转变，可提供就业岗位20个以上，能吸纳本地及周边群众就近稳定就业。</t>
  </si>
  <si>
    <t>项目建成投产后，能够进一步优化南梁产业结构，促使传统农产品加工向技术密集型农副产品深加工转变，可提供就业岗位20个以上，能吸纳本地及周边群众就近稳定就业，增加村集体收入。</t>
  </si>
  <si>
    <t>怀安乡杨西掌村农特产品加工提升改造建设项目</t>
  </si>
  <si>
    <t>怀安乡杨西掌村</t>
  </si>
  <si>
    <t>新建农特产品仓储车间500平方米，硬化农特产品晾晒场1800平方米，农特产品分拣、包装车间100平方米，购置一体化榨油机、剥皮机、碾米机加工设备各1套。</t>
  </si>
  <si>
    <t>项目建成后进一步延长农特产品种植深加工产业链，增加产品附加值，带动群众种植积极性。</t>
  </si>
  <si>
    <t>延长产业链，增加群众收入。</t>
  </si>
  <si>
    <t>怀安乡怀安村特色农产品产业链延伸项目</t>
  </si>
  <si>
    <t>怀安乡怀安村</t>
  </si>
  <si>
    <t>改造集农产品订单收购、加工、包装、仓储、销售为一体的车间1处，购置加工设备2套，开展传统农产品加工销售，大力推广柳谷优特品牌。</t>
  </si>
  <si>
    <t>资产归怀安村集体所有，由村集体自主经营，通过提供就业岗位、就近务工、订单收购等方式增加农户收入。</t>
  </si>
  <si>
    <t>上里塬乡上里塬村马铃薯淀粉加工厂建设项目</t>
  </si>
  <si>
    <r>
      <rPr>
        <sz val="18"/>
        <rFont val="楷体_GB2312"/>
        <charset val="0"/>
      </rPr>
      <t>在上里塬乡上里塬村新建马铃薯淀粉加工厂1处，新建钢结构厂房300</t>
    </r>
    <r>
      <rPr>
        <sz val="18"/>
        <rFont val="宋体"/>
        <charset val="0"/>
      </rPr>
      <t>㎡</t>
    </r>
    <r>
      <rPr>
        <sz val="18"/>
        <rFont val="楷体_GB2312"/>
        <charset val="0"/>
      </rPr>
      <t>，混凝土晾晒场2000</t>
    </r>
    <r>
      <rPr>
        <sz val="18"/>
        <rFont val="宋体"/>
        <charset val="0"/>
      </rPr>
      <t>㎡</t>
    </r>
    <r>
      <rPr>
        <sz val="18"/>
        <rFont val="楷体_GB2312"/>
        <charset val="0"/>
      </rPr>
      <t>，冷库1座（容量200吨，包括制冷设备、保温材料等），原材料仓库100</t>
    </r>
    <r>
      <rPr>
        <sz val="18"/>
        <rFont val="宋体"/>
        <charset val="0"/>
      </rPr>
      <t>㎡</t>
    </r>
    <r>
      <rPr>
        <sz val="18"/>
        <rFont val="楷体_GB2312"/>
        <charset val="0"/>
      </rPr>
      <t>；购置清洗、筛选、粉碎、离心脱水、干燥、包装、运输车等设备，配套实施供排水、电力等附属设施。</t>
    </r>
  </si>
  <si>
    <t>扶持新建马铃薯淀粉生产加厂一座，进一步引导带动全乡群众扩大马铃薯种植规模，提升农产品利用率，拓宽群众增收渠道。</t>
  </si>
  <si>
    <t>采取“公司+农户”的发展方式，进一步健全联农带农机制，通过订单种植收购、就近务工、保护价收购技术服务和指导等方式，扶持全村634户农户种植马铃薯加工销售，增加家庭收入。</t>
  </si>
  <si>
    <t>上里塬乡上里塬村黄花菜加工厂建设项目</t>
  </si>
  <si>
    <r>
      <rPr>
        <sz val="18"/>
        <rFont val="楷体_GB2312"/>
        <charset val="0"/>
      </rPr>
      <t>在上里塬乡上里塬村新建黄花菜加工厂1处，新建钢结构厂房200</t>
    </r>
    <r>
      <rPr>
        <sz val="18"/>
        <rFont val="宋体"/>
        <charset val="0"/>
      </rPr>
      <t>㎡</t>
    </r>
    <r>
      <rPr>
        <sz val="18"/>
        <rFont val="楷体_GB2312"/>
        <charset val="0"/>
      </rPr>
      <t>，混凝土晾晒场2000</t>
    </r>
    <r>
      <rPr>
        <sz val="18"/>
        <rFont val="宋体"/>
        <charset val="0"/>
      </rPr>
      <t>㎡</t>
    </r>
    <r>
      <rPr>
        <sz val="18"/>
        <rFont val="楷体_GB2312"/>
        <charset val="0"/>
      </rPr>
      <t>，库房，冷库1座（容量200吨，包括制冷设备、保温材料等），购置蒸淋设备、烘干设备、包装设备等，配套实施供排水、电力等附属设施。</t>
    </r>
  </si>
  <si>
    <t>采取“加工厂+农户”的发展方式，进一步健全联农带农机制，通过订单种植、劳务、技术服务和指导等方式，扶持全村500户农户种植黄花菜加工销售，增加家庭收入。</t>
  </si>
  <si>
    <t>吉洋洋即食食品生产加工项目</t>
  </si>
  <si>
    <t>购置真空包装机、灌装机、封口机等生产设备1套。</t>
  </si>
  <si>
    <t>促进企业发展，带动农户就业，增加收入。</t>
  </si>
  <si>
    <t>项目建成后所形成的固定资产权属归村集体所有，由吉洋洋食品有限公司租赁使用，还可解决8户12人就业问题，增加农户收入。</t>
  </si>
  <si>
    <r>
      <rPr>
        <b/>
        <sz val="18"/>
        <rFont val="楷体_GB2312"/>
        <charset val="134"/>
      </rPr>
      <t>（三）</t>
    </r>
  </si>
  <si>
    <t>产业服务支撑项目</t>
  </si>
  <si>
    <t>高素质农民培训</t>
  </si>
  <si>
    <r>
      <rPr>
        <sz val="18"/>
        <color indexed="8"/>
        <rFont val="楷体_GB2312"/>
        <charset val="134"/>
      </rPr>
      <t>全县</t>
    </r>
    <r>
      <rPr>
        <sz val="18"/>
        <color indexed="8"/>
        <rFont val="Times New Roman"/>
        <charset val="0"/>
      </rPr>
      <t>15</t>
    </r>
    <r>
      <rPr>
        <sz val="18"/>
        <color indexed="8"/>
        <rFont val="楷体_GB2312"/>
        <charset val="134"/>
      </rPr>
      <t>个乡镇</t>
    </r>
  </si>
  <si>
    <t>在全县15个乡镇培训高素质农民800人.其中经营管理型(乡村建设带头人、乡村治理及社会事业发展带头人等）100人，集中开展培训，培训时间不少于15天,人均补助4000元，共计40万元；专业生产型（大豆玉米带状复合种植、蔬菜生产、畜禽养殖、食用菌种植、中药材生产等）600人，分乡镇、分产业培训，培训时间5-7天,人均补助1200元，共计72万元；技能服务型100人，集中开展培训，培训时间不少于7天,人均补助2000元，共计20万元，共需资金132万元。</t>
  </si>
  <si>
    <t>通过对经营管理型的培训，提升培训对象的生产组织、人员管理、市场开拓、产品营销和风险防控能力；通过对专业生产型的培训，提升培训对象的生产组织能力和技术技能水平，提高其生产效率、质量标准和绿色发展水平；通过对技能服务型的培训，提升培训对象所从事产业或所在岗位的核心能力、专业知识和操作技能，以及为农业生产提供专业化服务的能力水平。</t>
  </si>
  <si>
    <t>实行分类型、分产业、分岗位、分工种、分阶段、全方位、多渠道的培训模式，严格落实致富带贫机制和绩效评价，确保每个高素质农民学员带动3-5个农户，从而示范引导全县乡村振兴战略目标推进。</t>
  </si>
  <si>
    <r>
      <rPr>
        <sz val="18"/>
        <rFont val="楷体_GB2312"/>
        <charset val="134"/>
      </rPr>
      <t>县农广校</t>
    </r>
  </si>
  <si>
    <r>
      <rPr>
        <b/>
        <sz val="18"/>
        <rFont val="Times New Roman"/>
        <charset val="0"/>
      </rPr>
      <t>“</t>
    </r>
    <r>
      <rPr>
        <b/>
        <sz val="18"/>
        <rFont val="楷体_GB2312"/>
        <charset val="0"/>
      </rPr>
      <t>四个一批</t>
    </r>
    <r>
      <rPr>
        <b/>
        <sz val="18"/>
        <rFont val="Times New Roman"/>
        <charset val="0"/>
      </rPr>
      <t>”</t>
    </r>
    <r>
      <rPr>
        <b/>
        <sz val="18"/>
        <rFont val="楷体_GB2312"/>
        <charset val="0"/>
      </rPr>
      <t>产业奖补项目</t>
    </r>
  </si>
  <si>
    <r>
      <rPr>
        <sz val="18"/>
        <color indexed="8"/>
        <rFont val="楷体_GB2312"/>
        <charset val="134"/>
      </rPr>
      <t>新建</t>
    </r>
  </si>
  <si>
    <r>
      <rPr>
        <sz val="18"/>
        <color rgb="FF000000"/>
        <rFont val="楷体_GB2312"/>
        <charset val="0"/>
      </rPr>
      <t>计划投资</t>
    </r>
    <r>
      <rPr>
        <sz val="18"/>
        <color rgb="FF000000"/>
        <rFont val="Times New Roman"/>
        <charset val="0"/>
      </rPr>
      <t>400</t>
    </r>
    <r>
      <rPr>
        <sz val="18"/>
        <color rgb="FF000000"/>
        <rFont val="楷体_GB2312"/>
        <charset val="0"/>
      </rPr>
      <t>万元，对</t>
    </r>
    <r>
      <rPr>
        <sz val="18"/>
        <color rgb="FF000000"/>
        <rFont val="Times New Roman"/>
        <charset val="0"/>
      </rPr>
      <t>“</t>
    </r>
    <r>
      <rPr>
        <sz val="18"/>
        <color rgb="FF000000"/>
        <rFont val="楷体_GB2312"/>
        <charset val="0"/>
      </rPr>
      <t>四个一批</t>
    </r>
    <r>
      <rPr>
        <sz val="18"/>
        <color rgb="FF000000"/>
        <rFont val="Times New Roman"/>
        <charset val="0"/>
      </rPr>
      <t>”</t>
    </r>
    <r>
      <rPr>
        <sz val="18"/>
        <color rgb="FF000000"/>
        <rFont val="楷体_GB2312"/>
        <charset val="0"/>
      </rPr>
      <t>内盘活一批、另起炉灶一批产业合作社通过户托社养奖补、招商引资奖补等方式，盘活农业产业合作社，发挥效益。</t>
    </r>
  </si>
  <si>
    <t>通过项目实施，有效巩固产业发展成果，壮大产业链、提升价值链，促进帮扶产业提质增效。</t>
  </si>
  <si>
    <r>
      <rPr>
        <sz val="18"/>
        <rFont val="楷体_GB2312"/>
        <charset val="134"/>
      </rPr>
      <t>促进农业产业经营主体发展产业积极性。</t>
    </r>
  </si>
  <si>
    <r>
      <rPr>
        <sz val="18"/>
        <color indexed="8"/>
        <rFont val="楷体_GB2312"/>
        <charset val="134"/>
      </rPr>
      <t>县农业农村局</t>
    </r>
  </si>
  <si>
    <t>乔川乡徐背台村“四个一批”合作社盘活项目</t>
  </si>
  <si>
    <t>乔川乡徐背台村</t>
  </si>
  <si>
    <t>对徐背台村祥泰种养殖农民专业合作社进行盘活改造，新购生物质燃料生产线一条，将棚圈改建为加工车间及储存车间。</t>
  </si>
  <si>
    <t>项目建成后，可就地解决农户玉米秸秆等农作物秸秆乱堆乱放，出售困难问题，增加农户收入。</t>
  </si>
  <si>
    <t>资产归村集体，依托企业租赁运营。</t>
  </si>
  <si>
    <t>南梁镇白马庙村“四个一批”合作社盘活项目</t>
  </si>
  <si>
    <t>盘活华池县南梁镇湖羊养殖示范合作社，用于肉羊养殖，通过对外承包，实现养羊规模2000只，同时对养殖场基础设施进行维修改造。</t>
  </si>
  <si>
    <t>通过采用户托社养模式，为养殖户增加经济收入</t>
  </si>
  <si>
    <t>华池县恒盛鑫种养殖农民专业合作社“四个一批”巩固提升项目</t>
  </si>
  <si>
    <t>对王咀子乡恒盛鑫种养殖农民专业合作社通过“四个一批”巩固提升，计划新建孵化车间一座，购置喂料、全自动化捡蛋、等设施设备，并配套其他设施；购置喂料、全自动化捡蛋、环控系统柜等配套设备。</t>
  </si>
  <si>
    <t>进一步提升就业工厂服务能力，促进农户就业。</t>
  </si>
  <si>
    <t>项目建成后所形成的固定资产权属为村集体所有，由恒盛鑫就业工厂租赁使用，通过就业务工、技能培训等方式建立联农带农机制，带动35户群众实现增收。</t>
  </si>
  <si>
    <t>怀安乡怀丰原生农牧农民专业合作社
“四个一批”盘活项目</t>
  </si>
  <si>
    <t>怀安乡丰阳渠村</t>
  </si>
  <si>
    <r>
      <rPr>
        <sz val="18"/>
        <color rgb="FF000000"/>
        <rFont val="楷体_GB2312"/>
        <charset val="0"/>
      </rPr>
      <t>盘活华池县怀丰原生农牧农民专业合作社，新建牛肉加工包装车间</t>
    </r>
    <r>
      <rPr>
        <sz val="18"/>
        <rFont val="楷体_GB2312"/>
        <charset val="0"/>
      </rPr>
      <t>1座，冷藏库1间，配套购置塑封袋、真空机、电子称等相关设备，具备简易加工屠宰条件，不断延伸产业链条。</t>
    </r>
  </si>
  <si>
    <t>项目建成后，进一步延长肉牛养殖产业链，增加农产品附加值，带动周边群众养殖积极性，提高养殖户养殖收入。</t>
  </si>
  <si>
    <t>资产归丰阳渠村所有，通过租赁方式由怀丰原生农牧农民专业合作社经营，采取吸纳就业、产品销售等方式增加合作社、农户收入。</t>
  </si>
  <si>
    <t>南梁镇高台村“四个一批”合作社巩固提升项目</t>
  </si>
  <si>
    <r>
      <rPr>
        <sz val="18"/>
        <color rgb="FF000000"/>
        <rFont val="楷体_GB2312"/>
        <charset val="0"/>
      </rPr>
      <t>扶持新河肉羊养殖农民专业合作社新河养羊合作社维修羊舍600</t>
    </r>
    <r>
      <rPr>
        <sz val="18"/>
        <color rgb="FF000000"/>
        <rFont val="宋体"/>
        <charset val="0"/>
      </rPr>
      <t>㎡</t>
    </r>
    <r>
      <rPr>
        <sz val="18"/>
        <color rgb="FF000000"/>
        <rFont val="楷体_GB2312"/>
        <charset val="0"/>
      </rPr>
      <t>，储备草料50吨。共计补助资金20万元。</t>
    </r>
  </si>
  <si>
    <t>巩固肉羊产业，稳定肉羊存栏，增加合作社盈利收入。</t>
  </si>
  <si>
    <t>稳定合作社肉羊存栏，提升盈利收入，实现群众分红收入。</t>
  </si>
  <si>
    <t>城壕镇富东农民专业合作社“四个一批”提升项目</t>
  </si>
  <si>
    <t>对城壕镇太阳村富东种养殖农民专业合作社进行“四个一批”改造提升，购置烘干设备4套，布料机1台，6立方搅拌机2台，共需资金82万元。</t>
  </si>
  <si>
    <t>进一步提升“三元双向”循环农业发展能力。</t>
  </si>
  <si>
    <t>项目建成后所形成的固定资产权属为村集体所有，由礼泉鑫淼公司租赁使用，通过就业务工、技能培训等方式建立联农带农机制，带动200户群众实现增收。</t>
  </si>
  <si>
    <t>城壕镇万润种养殖农民合作社“四个一批”提升项目</t>
  </si>
  <si>
    <t>城壕镇庄科村</t>
  </si>
  <si>
    <t>对城壕镇万润种养殖农民合作社进行“四个一批”改造提升，新建滚筒式饲料发酵釜1套，扩建库房1000平方米，共需资金120万元。</t>
  </si>
  <si>
    <t>提高废旧菌棒循环利用率。</t>
  </si>
  <si>
    <t>项目建成后所形成的固定资产权属为庄科村集体所有，由企业租赁使用，通过就业务工、技能培训等方式建立联农带农机制。</t>
  </si>
  <si>
    <t>怀安乡杨西掌村村集体经济产业发展项目</t>
  </si>
  <si>
    <t>对怀安乡杨西掌村西掌种养殖农民专业合作社按照“四个一批”进行盘活改造，具体包括山坡切土1600立方米、安装彩钢房21间、新打水井1眼、红砖铺地162平方米，并配套其他附属设施；2.新建小杂粮仓储车间500平方米；3.硬化小杂粮晾晒场1800平方米；4.采购农特产品加工设备3套，烘干塔1座；5.新建农特产品分拣、包装车间100平方米。共需资金240万元。</t>
  </si>
  <si>
    <t>项目建成后，辐射带动周边农户种植谷子、荞麦等农特产品，户均增收3000元左右，村集体年增收10万元以上。实现农特产品产业向集约化、规模化、特色化发展。</t>
  </si>
  <si>
    <t>由村集体负责运营，通过就近务工、入股分红、土地流转、社会化服务等多种方式建立联农带农富农利益联结机制，促农增收动力更加强劲，广大农民更加富裕。</t>
  </si>
  <si>
    <t>城壕镇火连湾村6合1羊场“四个一批”盘活建设项目</t>
  </si>
  <si>
    <t>城壕镇火连湾村</t>
  </si>
  <si>
    <t>对城壕镇火连湾村6合1羊场四个一批盘活运营，发展食用菌种植。</t>
  </si>
  <si>
    <t>发展食用菌种植产业，带动周边群众务工增收，户均增收1500元以上</t>
  </si>
  <si>
    <t>采用村集体+合作社+农户的发展模式，发展食用菌种植产业，增加村集体收入，带动周边群众务工。</t>
  </si>
  <si>
    <t>五蛟镇旗昊家庭农场“四个一批”提升项目</t>
  </si>
  <si>
    <t>购置耕地收割机一台，玉米秸秆粉碎青贮收割机一台，新型牛用保定伽一台。</t>
  </si>
  <si>
    <t>巩固提升肉牛产业，稳定肉牛存栏，增加家庭农场盈利收入。</t>
  </si>
  <si>
    <t>增加家庭农场肉牛存栏，提升盈利收入，通过流转土地、技术指导、吸纳周边农户务工建立联农带农机制，带动农户发展肉牛产业。</t>
  </si>
  <si>
    <r>
      <rPr>
        <b/>
        <sz val="18"/>
        <rFont val="楷体_GB2312"/>
        <charset val="134"/>
      </rPr>
      <t>（四）</t>
    </r>
  </si>
  <si>
    <t>金融保险配套项目</t>
  </si>
  <si>
    <t>农业保险补贴项目</t>
  </si>
  <si>
    <r>
      <rPr>
        <sz val="18"/>
        <rFont val="楷体_GB2312"/>
        <charset val="134"/>
      </rPr>
      <t>按照</t>
    </r>
    <r>
      <rPr>
        <sz val="18"/>
        <rFont val="Times New Roman"/>
        <charset val="134"/>
      </rPr>
      <t>“</t>
    </r>
    <r>
      <rPr>
        <sz val="18"/>
        <rFont val="楷体_GB2312"/>
        <charset val="134"/>
      </rPr>
      <t>优先保障已脱贫户，兼顾特色产业发展</t>
    </r>
    <r>
      <rPr>
        <sz val="18"/>
        <rFont val="Times New Roman"/>
        <charset val="134"/>
      </rPr>
      <t>”</t>
    </r>
    <r>
      <rPr>
        <sz val="18"/>
        <rFont val="楷体_GB2312"/>
        <charset val="134"/>
      </rPr>
      <t>的原则，全县计划实施农业保险品种</t>
    </r>
    <r>
      <rPr>
        <sz val="18"/>
        <rFont val="Times New Roman"/>
        <charset val="134"/>
      </rPr>
      <t>16</t>
    </r>
    <r>
      <rPr>
        <sz val="18"/>
        <rFont val="楷体_GB2312"/>
        <charset val="134"/>
      </rPr>
      <t>个。其中：小麦</t>
    </r>
    <r>
      <rPr>
        <sz val="18"/>
        <rFont val="Times New Roman"/>
        <charset val="134"/>
      </rPr>
      <t>12000</t>
    </r>
    <r>
      <rPr>
        <sz val="18"/>
        <rFont val="楷体_GB2312"/>
        <charset val="134"/>
      </rPr>
      <t>亩、大田玉米</t>
    </r>
    <r>
      <rPr>
        <sz val="18"/>
        <rFont val="Times New Roman"/>
        <charset val="134"/>
      </rPr>
      <t>200000</t>
    </r>
    <r>
      <rPr>
        <sz val="18"/>
        <rFont val="楷体_GB2312"/>
        <charset val="134"/>
      </rPr>
      <t>亩、马铃薯</t>
    </r>
    <r>
      <rPr>
        <sz val="18"/>
        <rFont val="Times New Roman"/>
        <charset val="134"/>
      </rPr>
      <t>5000</t>
    </r>
    <r>
      <rPr>
        <sz val="18"/>
        <rFont val="楷体_GB2312"/>
        <charset val="134"/>
      </rPr>
      <t>亩、能繁母猪</t>
    </r>
    <r>
      <rPr>
        <sz val="18"/>
        <rFont val="Times New Roman"/>
        <charset val="134"/>
      </rPr>
      <t>100</t>
    </r>
    <r>
      <rPr>
        <sz val="18"/>
        <rFont val="楷体_GB2312"/>
        <charset val="134"/>
      </rPr>
      <t>头、育肥猪</t>
    </r>
    <r>
      <rPr>
        <sz val="18"/>
        <rFont val="Times New Roman"/>
        <charset val="134"/>
      </rPr>
      <t>1500</t>
    </r>
    <r>
      <rPr>
        <sz val="18"/>
        <rFont val="楷体_GB2312"/>
        <charset val="134"/>
      </rPr>
      <t>头、奶牛（荷斯坦）</t>
    </r>
    <r>
      <rPr>
        <sz val="18"/>
        <rFont val="Times New Roman"/>
        <charset val="134"/>
      </rPr>
      <t>1000</t>
    </r>
    <r>
      <rPr>
        <sz val="18"/>
        <rFont val="楷体_GB2312"/>
        <charset val="134"/>
      </rPr>
      <t>头，中药材（黄芪）</t>
    </r>
    <r>
      <rPr>
        <sz val="18"/>
        <rFont val="Times New Roman"/>
        <charset val="134"/>
      </rPr>
      <t>45000</t>
    </r>
    <r>
      <rPr>
        <sz val="18"/>
        <rFont val="楷体_GB2312"/>
        <charset val="134"/>
      </rPr>
      <t>亩、钢架拱棚</t>
    </r>
    <r>
      <rPr>
        <sz val="18"/>
        <rFont val="Times New Roman"/>
        <charset val="134"/>
      </rPr>
      <t>200</t>
    </r>
    <r>
      <rPr>
        <sz val="18"/>
        <rFont val="楷体_GB2312"/>
        <charset val="134"/>
      </rPr>
      <t>座、肉牛</t>
    </r>
    <r>
      <rPr>
        <sz val="18"/>
        <rFont val="Times New Roman"/>
        <charset val="134"/>
      </rPr>
      <t>3000</t>
    </r>
    <r>
      <rPr>
        <sz val="18"/>
        <rFont val="楷体_GB2312"/>
        <charset val="134"/>
      </rPr>
      <t>头、肉羊</t>
    </r>
    <r>
      <rPr>
        <sz val="18"/>
        <rFont val="Times New Roman"/>
        <charset val="134"/>
      </rPr>
      <t>60000</t>
    </r>
    <r>
      <rPr>
        <sz val="18"/>
        <rFont val="楷体_GB2312"/>
        <charset val="134"/>
      </rPr>
      <t>只、鸡</t>
    </r>
    <r>
      <rPr>
        <sz val="18"/>
        <rFont val="Times New Roman"/>
        <charset val="134"/>
      </rPr>
      <t>1500</t>
    </r>
    <r>
      <rPr>
        <sz val="18"/>
        <rFont val="楷体_GB2312"/>
        <charset val="134"/>
      </rPr>
      <t>只，黄芩（保成本）</t>
    </r>
    <r>
      <rPr>
        <sz val="18"/>
        <rFont val="Times New Roman"/>
        <charset val="134"/>
      </rPr>
      <t>10000</t>
    </r>
    <r>
      <rPr>
        <sz val="18"/>
        <rFont val="楷体_GB2312"/>
        <charset val="134"/>
      </rPr>
      <t>亩、板蓝根（保成本）</t>
    </r>
    <r>
      <rPr>
        <sz val="18"/>
        <rFont val="Times New Roman"/>
        <charset val="134"/>
      </rPr>
      <t>10000</t>
    </r>
    <r>
      <rPr>
        <sz val="18"/>
        <rFont val="楷体_GB2312"/>
        <charset val="134"/>
      </rPr>
      <t>亩、白瓜籽（保成本）</t>
    </r>
    <r>
      <rPr>
        <sz val="18"/>
        <rFont val="Times New Roman"/>
        <charset val="134"/>
      </rPr>
      <t>6000</t>
    </r>
    <r>
      <rPr>
        <sz val="18"/>
        <rFont val="楷体_GB2312"/>
        <charset val="134"/>
      </rPr>
      <t>亩、香菇（保成本）</t>
    </r>
    <r>
      <rPr>
        <sz val="18"/>
        <rFont val="Times New Roman"/>
        <charset val="134"/>
      </rPr>
      <t>3000000</t>
    </r>
    <r>
      <rPr>
        <sz val="18"/>
        <rFont val="楷体_GB2312"/>
        <charset val="134"/>
      </rPr>
      <t>棒、木耳</t>
    </r>
    <r>
      <rPr>
        <sz val="18"/>
        <rFont val="Times New Roman"/>
        <charset val="134"/>
      </rPr>
      <t>2000000</t>
    </r>
    <r>
      <rPr>
        <sz val="18"/>
        <rFont val="楷体_GB2312"/>
        <charset val="134"/>
      </rPr>
      <t>棒。</t>
    </r>
  </si>
  <si>
    <r>
      <rPr>
        <sz val="18"/>
        <rFont val="楷体_GB2312"/>
        <charset val="134"/>
      </rPr>
      <t>农业保险政策提高了农户在农业生产中抵御自然灾害的能力，对农户扩大生产规模带来了直接的作用</t>
    </r>
    <r>
      <rPr>
        <sz val="18"/>
        <rFont val="Times New Roman"/>
        <charset val="0"/>
      </rPr>
      <t>,</t>
    </r>
    <r>
      <rPr>
        <sz val="18"/>
        <rFont val="楷体_GB2312"/>
        <charset val="134"/>
      </rPr>
      <t>推动了农村规模化发展。</t>
    </r>
  </si>
  <si>
    <t>农户缴少量的钱，能够获得政府较多的灾害补助，对农户的帮助效果非常好，农户投保积极性很高，对农业保险的满意度也很高，较好地解决了农户遭灾后的再生产。</t>
  </si>
  <si>
    <t>农业产业贷款贴息项目</t>
  </si>
  <si>
    <r>
      <rPr>
        <sz val="18"/>
        <rFont val="楷体_GB2312"/>
        <charset val="134"/>
      </rPr>
      <t>对全县农业产业经营企业（合作社、家庭农场、种养大户）用于农业产业发展进行贷款贴息补助，按照贷款金额的70%贴息补助</t>
    </r>
    <r>
      <rPr>
        <sz val="18"/>
        <rFont val="宋体"/>
        <charset val="134"/>
      </rPr>
      <t>，</t>
    </r>
    <r>
      <rPr>
        <sz val="18"/>
        <rFont val="楷体_GB2312"/>
        <charset val="134"/>
      </rPr>
      <t>共计</t>
    </r>
    <r>
      <rPr>
        <sz val="18"/>
        <rFont val="Times New Roman"/>
        <charset val="134"/>
      </rPr>
      <t>300</t>
    </r>
    <r>
      <rPr>
        <sz val="18"/>
        <rFont val="楷体_GB2312"/>
        <charset val="134"/>
      </rPr>
      <t>万元。</t>
    </r>
  </si>
  <si>
    <t>通过贷款贴息，帮助农业产业发展经营主体壮大产业规模，增加产业收入。</t>
  </si>
  <si>
    <r>
      <rPr>
        <sz val="18"/>
        <rFont val="楷体_GB2312"/>
        <charset val="134"/>
      </rPr>
      <t>通过贷款贴息，帮助农业经营主体壮大规模，增加收入，保障分红。</t>
    </r>
  </si>
  <si>
    <t>脱贫人口小额信贷贴息</t>
  </si>
  <si>
    <r>
      <rPr>
        <sz val="18"/>
        <rFont val="楷体_GB2312"/>
        <charset val="134"/>
      </rPr>
      <t>县乡村振兴局组织实施的脱贫人口小额信贷余额3509户1.75亿元，县财政局组织实施的脱贫人口小额信贷</t>
    </r>
    <r>
      <rPr>
        <sz val="18"/>
        <rFont val="Times New Roman"/>
        <charset val="134"/>
      </rPr>
      <t>1512</t>
    </r>
    <r>
      <rPr>
        <sz val="18"/>
        <rFont val="楷体_GB2312"/>
        <charset val="134"/>
      </rPr>
      <t>户4821.54万元，</t>
    </r>
    <r>
      <rPr>
        <sz val="18"/>
        <rFont val="Times New Roman"/>
        <charset val="134"/>
      </rPr>
      <t>2025</t>
    </r>
    <r>
      <rPr>
        <sz val="18"/>
        <rFont val="楷体_GB2312"/>
        <charset val="134"/>
      </rPr>
      <t>年预计新发放</t>
    </r>
    <r>
      <rPr>
        <sz val="18"/>
        <rFont val="Times New Roman"/>
        <charset val="134"/>
      </rPr>
      <t>1500</t>
    </r>
    <r>
      <rPr>
        <sz val="18"/>
        <rFont val="楷体_GB2312"/>
        <charset val="134"/>
      </rPr>
      <t>万元。共累计贴息</t>
    </r>
    <r>
      <rPr>
        <sz val="18"/>
        <rFont val="Times New Roman"/>
        <charset val="134"/>
      </rPr>
      <t>1300</t>
    </r>
    <r>
      <rPr>
        <sz val="18"/>
        <rFont val="楷体_GB2312"/>
        <charset val="134"/>
      </rPr>
      <t>万元（县财政局</t>
    </r>
    <r>
      <rPr>
        <sz val="18"/>
        <rFont val="Times New Roman"/>
        <charset val="134"/>
      </rPr>
      <t>212</t>
    </r>
    <r>
      <rPr>
        <sz val="18"/>
        <rFont val="楷体_GB2312"/>
        <charset val="134"/>
      </rPr>
      <t>万元，农业农村局</t>
    </r>
    <r>
      <rPr>
        <sz val="18"/>
        <rFont val="Times New Roman"/>
        <charset val="134"/>
      </rPr>
      <t>1088</t>
    </r>
    <r>
      <rPr>
        <sz val="18"/>
        <rFont val="楷体_GB2312"/>
        <charset val="134"/>
      </rPr>
      <t>万元）</t>
    </r>
  </si>
  <si>
    <r>
      <rPr>
        <sz val="18"/>
        <rFont val="楷体_GB2312"/>
        <charset val="134"/>
      </rPr>
      <t>通过贷款贴息帮助脱贫户发展产业增加收入。</t>
    </r>
  </si>
  <si>
    <t>通过贷款贴息帮助脱贫户发展产业增加收入。</t>
  </si>
  <si>
    <t>县农业农村局、县财政局</t>
  </si>
  <si>
    <t>易地搬迁贷款贴息</t>
  </si>
  <si>
    <r>
      <rPr>
        <sz val="14"/>
        <rFont val="楷体_GB2312"/>
        <charset val="134"/>
      </rPr>
      <t>新建</t>
    </r>
  </si>
  <si>
    <r>
      <rPr>
        <sz val="18"/>
        <rFont val="楷体_GB2312"/>
        <charset val="134"/>
      </rPr>
      <t>落实全县</t>
    </r>
    <r>
      <rPr>
        <sz val="18"/>
        <rFont val="Times New Roman"/>
        <charset val="134"/>
      </rPr>
      <t>2135</t>
    </r>
    <r>
      <rPr>
        <sz val="18"/>
        <rFont val="楷体_GB2312"/>
        <charset val="134"/>
      </rPr>
      <t>户脱贫户易地搬迁贴息资金3</t>
    </r>
    <r>
      <rPr>
        <sz val="18"/>
        <rFont val="Times New Roman"/>
        <charset val="134"/>
      </rPr>
      <t>00</t>
    </r>
    <r>
      <rPr>
        <sz val="18"/>
        <rFont val="楷体_GB2312"/>
        <charset val="134"/>
      </rPr>
      <t>万元。</t>
    </r>
  </si>
  <si>
    <t>通过易地搬迁贷款贴息帮扶节约脱贫户的生活成本，防止因住房返贫。</t>
  </si>
  <si>
    <t>通过易地搬迁贷款贴息扶持居住条件艰苦的脱贫户改善住房环境。</t>
  </si>
  <si>
    <t>县发改局</t>
  </si>
  <si>
    <t>花池集团</t>
  </si>
  <si>
    <t>易地搬迁贷款本金</t>
  </si>
  <si>
    <r>
      <rPr>
        <sz val="18"/>
        <rFont val="楷体_GB2312"/>
        <charset val="134"/>
      </rPr>
      <t>落实全县</t>
    </r>
    <r>
      <rPr>
        <sz val="18"/>
        <rFont val="Times New Roman"/>
        <charset val="134"/>
      </rPr>
      <t>2135</t>
    </r>
    <r>
      <rPr>
        <sz val="18"/>
        <rFont val="楷体_GB2312"/>
        <charset val="134"/>
      </rPr>
      <t>户脱贫户易地搬迁贴息本金526万元。</t>
    </r>
  </si>
  <si>
    <t>通过易地搬迁贷款本金扶持节约脱贫户的生活成本，防止因住房返贫。</t>
  </si>
  <si>
    <t>通过易地搬迁贷款本金扶持居住条件艰苦的脱贫户改善住房环境。</t>
  </si>
  <si>
    <r>
      <rPr>
        <b/>
        <sz val="18"/>
        <rFont val="楷体_GB2312"/>
        <charset val="134"/>
      </rPr>
      <t>（五）</t>
    </r>
  </si>
  <si>
    <t>产业发展配套基础设施项目</t>
  </si>
  <si>
    <t>高标准农田建设项目</t>
  </si>
  <si>
    <r>
      <rPr>
        <sz val="18"/>
        <rFont val="楷体_GB2312"/>
        <charset val="134"/>
      </rPr>
      <t>柔远镇、五蛟镇、城壕镇、山庄乡</t>
    </r>
  </si>
  <si>
    <t>2025年计划实施高标准农田建设项目5万亩，共计总投资10400万元（新建每亩2200元，提升改造每亩2000元），申请县级配套每亩150元，共需资金750万元。</t>
  </si>
  <si>
    <r>
      <rPr>
        <sz val="18"/>
        <rFont val="楷体_GB2312"/>
        <charset val="134"/>
      </rPr>
      <t>扶持脱贫户提高耕地地力土地及土地利用率，发展种植业，助农增收。</t>
    </r>
  </si>
  <si>
    <r>
      <rPr>
        <sz val="18"/>
        <rFont val="楷体_GB2312"/>
        <charset val="0"/>
      </rPr>
      <t>采取以工代赈的方式实施项目，其中贫困家庭劳动力在工程建设用工中占</t>
    </r>
    <r>
      <rPr>
        <sz val="18"/>
        <rFont val="Times New Roman"/>
        <charset val="0"/>
      </rPr>
      <t>31%</t>
    </r>
    <r>
      <rPr>
        <sz val="18"/>
        <rFont val="楷体_GB2312"/>
        <charset val="0"/>
      </rPr>
      <t>以上，并及时足额发放劳务报酬，增加贫困群众工资性收入。</t>
    </r>
  </si>
  <si>
    <t>富民众创湖羊养殖基地改造项目</t>
  </si>
  <si>
    <t>对富民众创湖羊养殖基地二期30栋羊舍进行改造：
1.拆除原有羊棚内妨碍后期放置出菇架的附属设施，围栏，食槽、水泥隔断等；
2.在保留原有镂空竹片地板的基础上，底部增设承重柱及承重方管，为后期放置出菇架及菌棒做好地基，地面铺设保湿地毯，以达到保持棚内温度湿度的作用；
3.改造大棚内水路电路，大棚内顶部两侧增设水管及喷淋设施，每棚顶部开口增设五个顶通风散热器；
4.为大棚配套出菇架，每组规格6m*1.6m*0.9m，每棚40组，预计共2560组；
5.在大棚外安装卷帘式电动遮阳帘，其中包含大棚间空地，达到整块大棚区域全覆盖的遮阳效果；
6.在原有大棚底部通风口处安装卷帘式棚膜，达到控制棚内通风效果的目的。</t>
  </si>
  <si>
    <t>推进食用菌产业发展，扩大生产规模，提高效率，增加企业收益。</t>
  </si>
  <si>
    <t>病死畜禽无害化处理点建设项目</t>
  </si>
  <si>
    <t>柔远镇、悦乐镇、城壕镇、五蛟镇、南梁镇、山庄乡、怀安乡、乔川乡、乔河乡、王咀子乡</t>
  </si>
  <si>
    <t>建设标准化病死畜禽收集暂存站（点）5个，每个收集站（点）配套建设病死畜禽储存冷库25平方米、防疫等业务用房50平方米、监控设备1套，并配套建设水、电、路等附属设施，购置相关仪器设备，每个站（点）概算投资18万元，共需资金90万元。购置配备病死畜禽专用小型专用运输车辆5辆，并配套安装GPS定位系统，每辆需资金15万元，共需资金75万元；主要用于将养殖场户的病死畜禽转运至病死畜禽收集暂存站（点），依托环县病死畜禽无害化处理中心实行跨区域集中处理。</t>
  </si>
  <si>
    <t>按照“场（户）申报上交、乡镇受理确认、收集点收贮处理、部门监督指导、保险确认理赔、财政兑现补助”的流程，建立病死畜禽无害化处理长效运转机制。</t>
  </si>
  <si>
    <t>全面提升病死畜禽无害化处理水平和疫病防控能力，建立涵盖饲养、贩运、交易、屠宰等环节的病死畜禽无害化处理体系。</t>
  </si>
  <si>
    <t>各相关乡镇人民政府</t>
  </si>
  <si>
    <t>农药包装废弃物回收体系建设项目</t>
  </si>
  <si>
    <t>建立符合我县农村特点和农民习惯、简便易行的农药包装废弃物分类回收处理体系，在全县96个行政村每个村建立1个农药包装废弃物暂存点，15个乡镇每个乡镇建立1个农药包装废弃物转运点，在县城建立1个农药包装废弃物集中贮存点，回收站（点）布局力争覆盖到农药经销店、规模种植基地、农业园区，专业化统防统治组织及行政村等。</t>
  </si>
  <si>
    <t>提升改善人居环境、农村风貌，有效推动乡村振兴。</t>
  </si>
  <si>
    <t>减少环境污染，保障群众身体健康。</t>
  </si>
  <si>
    <t>白马乡蜂蜜产业园建设项目</t>
  </si>
  <si>
    <t>白马乡马高庄村</t>
  </si>
  <si>
    <t>计划安装生产线3条，维修改造附属用房10间，新建电商直播销售平台1处，配套附属设施等；新建生态蜜源基地、蜂蜜加工生产、蜂产品展销为一体的蜂蜜文化产业园1处，促进一二三产业融合发展，辐射带动周边群众大力发展蜂蜜产业。</t>
  </si>
  <si>
    <t>项目建成后，有效解决蜂蜜深加工及销售困难，提升市场竞争力，增加销量，提升群众经济收入，户均增收5000元以上。</t>
  </si>
  <si>
    <t>白马乡
人民政府</t>
  </si>
  <si>
    <t>城壕镇绥远古城田园综合体建设项目</t>
  </si>
  <si>
    <t>城壕镇余家砭村</t>
  </si>
  <si>
    <r>
      <rPr>
        <sz val="18"/>
        <color theme="1"/>
        <rFont val="楷体_GB2312"/>
        <charset val="0"/>
      </rPr>
      <t>1、投资40万元，利用城壕镇绥元古寨（骆驼城）内土地，种植经济苗林作物，购置小型旋耕机、电动喷药机等设备；新打水井1眼，蓄水池140</t>
    </r>
    <r>
      <rPr>
        <sz val="18"/>
        <color theme="1"/>
        <rFont val="宋体"/>
        <charset val="0"/>
      </rPr>
      <t>㎡</t>
    </r>
    <r>
      <rPr>
        <sz val="18"/>
        <color theme="1"/>
        <rFont val="楷体_GB2312"/>
        <charset val="0"/>
      </rPr>
      <t>，配套自动灌溉管道及其他附属设施，发展新型农业项目；
2、投资245万元，在城壕镇绥远古城（骆驼城）建设嘉禾农场1处，建设温室大棚6座，种植食用菌等作物，对城壕镇绥远古寨进行改造提升，配套完善院坪、路肩、排水渠等相关附属设施。利用周边农户闲置土地，发展农业产业融合项目。
共需资金285万元。</t>
    </r>
  </si>
  <si>
    <t>利用绥远古寨（骆驼城）闲置土地，发展特色农业种植，配套完善相关附属设施，利用周边农户发展小型动物游乐园，助力农户增收，打造示范农业田园综合体</t>
  </si>
  <si>
    <t>采取政府+合作社+农户的发展模式，利用周边闲置土地，发展特色农业，通过土地流转+劳务增收的方式，带动周边群众增收，构建利益联结机制</t>
  </si>
  <si>
    <t>元城镇龚河村产业供水设施建设项目</t>
  </si>
  <si>
    <t>元城镇龚河村</t>
  </si>
  <si>
    <t>投资70万元，在元城镇龚河村柳沟湾打机井1眼，配套取水设施，用于该组20余户村民生活用水及种养殖产业用水。</t>
  </si>
  <si>
    <t>解决龚河村柳沟湾及周边21户产业户用水紧张问题。</t>
  </si>
  <si>
    <t>改善生产条件，帮助扩大产业规模。</t>
  </si>
  <si>
    <t>白马乡产业供水项目</t>
  </si>
  <si>
    <t>白马乡白马村、王沟门村、东掌村</t>
  </si>
  <si>
    <t>在白马村晋掌组、王沟门村东掌湾组、东掌村东掌组各打机井1眼，配套取水设施，投资210万元，用于该组85户群众生活用水及种养殖产业用水。</t>
  </si>
  <si>
    <t>解决白马村16户68人、王沟门村40户176人、东掌村29户105人的产业发展受限问题，通过提升产业基础设施，推进产业更好发展。</t>
  </si>
  <si>
    <t>特色产业示范区人工增雨防雹基础设施建设项目</t>
  </si>
  <si>
    <t>相关乡镇</t>
  </si>
  <si>
    <r>
      <rPr>
        <sz val="18"/>
        <rFont val="楷体_GB2312"/>
        <charset val="0"/>
      </rPr>
      <t>计划在全县特色产业示范区新建人工影响天气增雨防雹点</t>
    </r>
    <r>
      <rPr>
        <sz val="18"/>
        <rFont val="Times New Roman"/>
        <charset val="0"/>
      </rPr>
      <t>4</t>
    </r>
    <r>
      <rPr>
        <sz val="18"/>
        <rFont val="楷体_GB2312"/>
        <charset val="0"/>
      </rPr>
      <t>处，主要建设基础设施、购置作业设备。</t>
    </r>
  </si>
  <si>
    <r>
      <rPr>
        <sz val="18"/>
        <rFont val="楷体_GB2312"/>
        <charset val="134"/>
      </rPr>
      <t>通过项目实施改善极端天气对农作物种植的影响，有效增加农民收入。</t>
    </r>
  </si>
  <si>
    <r>
      <rPr>
        <sz val="18"/>
        <rFont val="楷体_GB2312"/>
        <charset val="134"/>
      </rPr>
      <t>为提升五蛟镇中药材、玉米、荞麦和乔川乡荞麦等种植业规模发展效益，通过人工增雨防雹基础设施建设改善五蛟镇和乔川乡及周边乡镇干旱、冰雹等恶劣天气对作为的影响。</t>
    </r>
  </si>
  <si>
    <r>
      <rPr>
        <sz val="18"/>
        <rFont val="楷体_GB2312"/>
        <charset val="134"/>
      </rPr>
      <t>县气象局</t>
    </r>
  </si>
  <si>
    <r>
      <rPr>
        <b/>
        <sz val="18"/>
        <rFont val="楷体_GB2312"/>
        <charset val="134"/>
      </rPr>
      <t>（六）</t>
    </r>
  </si>
  <si>
    <t>新产业、新业态项目</t>
  </si>
  <si>
    <t>庭院经济奖补项目</t>
  </si>
  <si>
    <r>
      <rPr>
        <sz val="18"/>
        <color indexed="8"/>
        <rFont val="楷体_GB2312"/>
        <charset val="134"/>
      </rPr>
      <t>扶持农户特别脱贫人口和防止返贫监测对象发展庭院特色种植、特色养殖、特色手工、特色休闲旅游和生产生活服务给予奖补。</t>
    </r>
  </si>
  <si>
    <r>
      <rPr>
        <sz val="18"/>
        <color indexed="8"/>
        <rFont val="楷体_GB2312"/>
        <charset val="134"/>
      </rPr>
      <t>农户利用自有院落空间及资源资产，发展庭院经济，就地就近就业创业、发展乡村特色产业、助农增收。</t>
    </r>
  </si>
  <si>
    <r>
      <rPr>
        <sz val="18"/>
        <color indexed="8"/>
        <rFont val="楷体_GB2312"/>
        <charset val="134"/>
      </rPr>
      <t>积极探索</t>
    </r>
    <r>
      <rPr>
        <sz val="18"/>
        <color indexed="8"/>
        <rFont val="Times New Roman"/>
        <charset val="0"/>
      </rPr>
      <t>“</t>
    </r>
    <r>
      <rPr>
        <sz val="18"/>
        <color indexed="8"/>
        <rFont val="楷体_GB2312"/>
        <charset val="134"/>
      </rPr>
      <t>养殖小区</t>
    </r>
    <r>
      <rPr>
        <sz val="18"/>
        <color indexed="8"/>
        <rFont val="Times New Roman"/>
        <charset val="0"/>
      </rPr>
      <t>+</t>
    </r>
    <r>
      <rPr>
        <sz val="18"/>
        <color indexed="8"/>
        <rFont val="楷体_GB2312"/>
        <charset val="134"/>
      </rPr>
      <t>庭院经济</t>
    </r>
    <r>
      <rPr>
        <sz val="18"/>
        <color indexed="8"/>
        <rFont val="Times New Roman"/>
        <charset val="0"/>
      </rPr>
      <t>”</t>
    </r>
    <r>
      <rPr>
        <sz val="18"/>
        <color indexed="8"/>
        <rFont val="楷体_GB2312"/>
        <charset val="134"/>
      </rPr>
      <t>、</t>
    </r>
    <r>
      <rPr>
        <sz val="18"/>
        <color indexed="8"/>
        <rFont val="Times New Roman"/>
        <charset val="0"/>
      </rPr>
      <t>“</t>
    </r>
    <r>
      <rPr>
        <sz val="18"/>
        <color indexed="8"/>
        <rFont val="楷体_GB2312"/>
        <charset val="134"/>
      </rPr>
      <t>家庭农场</t>
    </r>
    <r>
      <rPr>
        <sz val="18"/>
        <color indexed="8"/>
        <rFont val="Times New Roman"/>
        <charset val="0"/>
      </rPr>
      <t>+</t>
    </r>
    <r>
      <rPr>
        <sz val="18"/>
        <color indexed="8"/>
        <rFont val="楷体_GB2312"/>
        <charset val="134"/>
      </rPr>
      <t>庭院经济</t>
    </r>
    <r>
      <rPr>
        <sz val="18"/>
        <color indexed="8"/>
        <rFont val="Times New Roman"/>
        <charset val="0"/>
      </rPr>
      <t>”</t>
    </r>
    <r>
      <rPr>
        <sz val="18"/>
        <color indexed="8"/>
        <rFont val="楷体_GB2312"/>
        <charset val="134"/>
      </rPr>
      <t>、</t>
    </r>
    <r>
      <rPr>
        <sz val="18"/>
        <color indexed="8"/>
        <rFont val="Times New Roman"/>
        <charset val="0"/>
      </rPr>
      <t>“</t>
    </r>
    <r>
      <rPr>
        <sz val="18"/>
        <color indexed="8"/>
        <rFont val="楷体_GB2312"/>
        <charset val="134"/>
      </rPr>
      <t>红色名俗</t>
    </r>
    <r>
      <rPr>
        <sz val="18"/>
        <color indexed="8"/>
        <rFont val="Times New Roman"/>
        <charset val="0"/>
      </rPr>
      <t>+</t>
    </r>
    <r>
      <rPr>
        <sz val="18"/>
        <color indexed="8"/>
        <rFont val="楷体_GB2312"/>
        <charset val="134"/>
      </rPr>
      <t>庭院经济</t>
    </r>
    <r>
      <rPr>
        <sz val="18"/>
        <color indexed="8"/>
        <rFont val="Times New Roman"/>
        <charset val="0"/>
      </rPr>
      <t>”</t>
    </r>
    <r>
      <rPr>
        <sz val="18"/>
        <color indexed="8"/>
        <rFont val="楷体_GB2312"/>
        <charset val="134"/>
      </rPr>
      <t>和</t>
    </r>
    <r>
      <rPr>
        <sz val="18"/>
        <color indexed="8"/>
        <rFont val="Times New Roman"/>
        <charset val="0"/>
      </rPr>
      <t>“</t>
    </r>
    <r>
      <rPr>
        <sz val="18"/>
        <color indexed="8"/>
        <rFont val="楷体_GB2312"/>
        <charset val="134"/>
      </rPr>
      <t>休闲农业</t>
    </r>
    <r>
      <rPr>
        <sz val="18"/>
        <color indexed="8"/>
        <rFont val="Times New Roman"/>
        <charset val="0"/>
      </rPr>
      <t>+</t>
    </r>
    <r>
      <rPr>
        <sz val="18"/>
        <color indexed="8"/>
        <rFont val="楷体_GB2312"/>
        <charset val="134"/>
      </rPr>
      <t>庭院经济</t>
    </r>
    <r>
      <rPr>
        <sz val="18"/>
        <color indexed="8"/>
        <rFont val="Times New Roman"/>
        <charset val="0"/>
      </rPr>
      <t>”</t>
    </r>
    <r>
      <rPr>
        <sz val="18"/>
        <color indexed="8"/>
        <rFont val="楷体_GB2312"/>
        <charset val="134"/>
      </rPr>
      <t>等多种模式，鼓励各类经营主体通过领办、订单生产、流转入股等多种方式建立利益联结机制。</t>
    </r>
  </si>
  <si>
    <t>（七）</t>
  </si>
  <si>
    <r>
      <rPr>
        <b/>
        <sz val="18"/>
        <color theme="1"/>
        <rFont val="楷体_GB2312"/>
        <charset val="134"/>
      </rPr>
      <t>村集体经济发展</t>
    </r>
    <r>
      <rPr>
        <b/>
        <sz val="18"/>
        <color rgb="FF000000"/>
        <rFont val="Times New Roman"/>
        <charset val="134"/>
      </rPr>
      <t xml:space="preserve">
</t>
    </r>
    <r>
      <rPr>
        <b/>
        <sz val="18"/>
        <color theme="1"/>
        <rFont val="楷体_GB2312"/>
        <charset val="134"/>
      </rPr>
      <t>项目</t>
    </r>
  </si>
  <si>
    <t>白马乡连集村集体经济发展项目</t>
  </si>
  <si>
    <t>白马乡连集村</t>
  </si>
  <si>
    <t>申请连集村发展村集体经济资金70万元建设白马乡蜂蜜加工厂，用于发展特色产业、蜂蜜收购和加工等，增加连集村集体经济收入。</t>
  </si>
  <si>
    <t>助推全乡土蜂蜜产业发展，带动群众增收，拓宽连集村的村集体经济收入渠道，增加村集体经济收入。</t>
  </si>
  <si>
    <t>林镇乡黄渠村壮大村集体经济发展项目</t>
  </si>
  <si>
    <t>林镇乡黄渠村</t>
  </si>
  <si>
    <t>依托华池县林镇红种植农民专业合作社，购置中药材切片、撮药、选棍等加工机械1套，集喷淋、清洗、漂烫、冷却等多种功能清洗漂烫一体机一台，玉米双收机1台，轻卡农用车1辆，提升中药材种植效率，服务群众扩大玉米种植面积，提升经济效益，壮大村级集体经济。</t>
  </si>
  <si>
    <t>提升村办合作社经营水平，盘活原有资产，增加村集体及群众收入。</t>
  </si>
  <si>
    <t>村办合作社通过流转群众土地、吸纳群众务工等方式，发展壮大中药材、玉米产业，增加村集体及群众收入。</t>
  </si>
  <si>
    <t>元城镇扶持壮大村集体经济-欣圆食品公司农业产业建设项目</t>
  </si>
  <si>
    <t>元城镇高沟门村</t>
  </si>
  <si>
    <t>1、贮藏设施建设项目：新建烘干房1座，贮藏保鲜库1座，预冷库1座，投资100万元；
2、食品精深加工项目：新建荞麦面初加工厂房及生产线1条，全麦面初加工生产加工线1条，食品生产加工线1条，投资420万元；
3、食品分隔包装线建设项目：新建分隔包装线1条，投资160万元。
以上共计680万元。</t>
  </si>
  <si>
    <t>打造西川农业产业综合示范园区，带动保底订单收购西川农户小杂粮作物，将农作物加工为即食食品，提高农产品附加值，带动吸纳农村劳动力就近务工就业，增加群众收入。</t>
  </si>
  <si>
    <t>以“企业+村集体+农户”的模式，通过吸纳就业、租赁、技术服务指导、土地流转等方式建立联农带农机制。固定资产归村集体，以租赁的方式依托欣圆食品公司运营。</t>
  </si>
  <si>
    <t>高台村村集体经济发展壮大项目</t>
  </si>
  <si>
    <r>
      <rPr>
        <sz val="18"/>
        <color rgb="FF000000"/>
        <rFont val="楷体_GB2312"/>
        <charset val="0"/>
      </rPr>
      <t>扶持高台村集体购置封装设备1套，新建晾晒场2000</t>
    </r>
    <r>
      <rPr>
        <sz val="18"/>
        <color rgb="FF000000"/>
        <rFont val="宋体"/>
        <charset val="0"/>
      </rPr>
      <t>㎡</t>
    </r>
    <r>
      <rPr>
        <sz val="18"/>
        <color rgb="FF000000"/>
        <rFont val="楷体_GB2312"/>
        <charset val="0"/>
      </rPr>
      <t>，购买施肥无人机、打瓜机、风扇、风车等配套设备，提升白瓜籽初加工能力，拓宽销路，增加群众收入。</t>
    </r>
  </si>
  <si>
    <t>发展白瓜籽种植产业，拓宽销路、增加群众收入。</t>
  </si>
  <si>
    <t>吸纳20人就业，发展壮大村集体经济。</t>
  </si>
  <si>
    <t>南梁镇白马庙村村集体经济发展壮大项目</t>
  </si>
  <si>
    <t>新建玉米秸秆等饲草加工厂房1处，硬化生产场地4600㎡，配套各类机械加工设备等。</t>
  </si>
  <si>
    <t>回收加工周边玉米秸秆，保护环境的同时，可增加养殖户经济收入，壮大村集体经济。</t>
  </si>
  <si>
    <t>增加养殖户经济收入，发展壮大村集体经济。</t>
  </si>
  <si>
    <t>南梁镇荔园堡村村集体经济发展项目</t>
  </si>
  <si>
    <t>在南梁镇荔园堡村改造提升农产品展示销售中心1处240平方米。</t>
  </si>
  <si>
    <t>助推全乡农产品发展，带动群众增收，拓宽荔园堡村的村集体经济收入渠道，增加村集体经济收入。</t>
  </si>
  <si>
    <t>三</t>
  </si>
  <si>
    <t>就业帮扶项目</t>
  </si>
  <si>
    <r>
      <rPr>
        <b/>
        <sz val="18"/>
        <rFont val="Times New Roman"/>
        <charset val="0"/>
      </rPr>
      <t>“</t>
    </r>
    <r>
      <rPr>
        <b/>
        <sz val="18"/>
        <rFont val="楷体_GB2312"/>
        <charset val="0"/>
      </rPr>
      <t>雨露计划</t>
    </r>
    <r>
      <rPr>
        <b/>
        <sz val="18"/>
        <rFont val="Times New Roman"/>
        <charset val="0"/>
      </rPr>
      <t>”</t>
    </r>
    <r>
      <rPr>
        <b/>
        <sz val="18"/>
        <rFont val="楷体_GB2312"/>
        <charset val="0"/>
      </rPr>
      <t>两后生补助</t>
    </r>
  </si>
  <si>
    <r>
      <rPr>
        <sz val="18"/>
        <color theme="1"/>
        <rFont val="Times New Roman"/>
        <charset val="0"/>
      </rPr>
      <t>15</t>
    </r>
    <r>
      <rPr>
        <sz val="18"/>
        <color theme="1"/>
        <rFont val="楷体_GB2312"/>
        <charset val="134"/>
      </rPr>
      <t>个乡镇</t>
    </r>
  </si>
  <si>
    <r>
      <rPr>
        <sz val="18"/>
        <color theme="1"/>
        <rFont val="楷体_GB2312"/>
        <charset val="134"/>
      </rPr>
      <t>为符合</t>
    </r>
    <r>
      <rPr>
        <sz val="18"/>
        <color theme="1"/>
        <rFont val="Times New Roman"/>
        <charset val="134"/>
      </rPr>
      <t>“</t>
    </r>
    <r>
      <rPr>
        <sz val="18"/>
        <color theme="1"/>
        <rFont val="楷体_GB2312"/>
        <charset val="134"/>
      </rPr>
      <t>雨露计划</t>
    </r>
    <r>
      <rPr>
        <sz val="18"/>
        <color theme="1"/>
        <rFont val="Times New Roman"/>
        <charset val="134"/>
      </rPr>
      <t>”</t>
    </r>
    <r>
      <rPr>
        <sz val="18"/>
        <color theme="1"/>
        <rFont val="楷体_GB2312"/>
        <charset val="134"/>
      </rPr>
      <t>两后生补助条件的学生，按照每生每学期</t>
    </r>
    <r>
      <rPr>
        <sz val="18"/>
        <color theme="1"/>
        <rFont val="Times New Roman"/>
        <charset val="134"/>
      </rPr>
      <t>1500</t>
    </r>
    <r>
      <rPr>
        <sz val="18"/>
        <color theme="1"/>
        <rFont val="楷体_GB2312"/>
        <charset val="134"/>
      </rPr>
      <t>元的标准进行补助。预计</t>
    </r>
    <r>
      <rPr>
        <sz val="18"/>
        <color theme="1"/>
        <rFont val="Times New Roman"/>
        <charset val="134"/>
      </rPr>
      <t>2025</t>
    </r>
    <r>
      <rPr>
        <sz val="18"/>
        <color theme="1"/>
        <rFont val="楷体_GB2312"/>
        <charset val="134"/>
      </rPr>
      <t>年发放补助资金</t>
    </r>
    <r>
      <rPr>
        <sz val="18"/>
        <color theme="1"/>
        <rFont val="Times New Roman"/>
        <charset val="134"/>
      </rPr>
      <t>330</t>
    </r>
    <r>
      <rPr>
        <sz val="18"/>
        <color theme="1"/>
        <rFont val="楷体_GB2312"/>
        <charset val="134"/>
      </rPr>
      <t>万元。</t>
    </r>
  </si>
  <si>
    <r>
      <rPr>
        <sz val="18"/>
        <color theme="1"/>
        <rFont val="楷体_GB2312"/>
        <charset val="134"/>
      </rPr>
      <t>为符合</t>
    </r>
    <r>
      <rPr>
        <sz val="18"/>
        <color theme="1"/>
        <rFont val="Times New Roman"/>
        <charset val="0"/>
      </rPr>
      <t>“</t>
    </r>
    <r>
      <rPr>
        <sz val="18"/>
        <color theme="1"/>
        <rFont val="楷体_GB2312"/>
        <charset val="134"/>
      </rPr>
      <t>雨露计划</t>
    </r>
    <r>
      <rPr>
        <sz val="18"/>
        <color theme="1"/>
        <rFont val="Times New Roman"/>
        <charset val="0"/>
      </rPr>
      <t>”</t>
    </r>
    <r>
      <rPr>
        <sz val="18"/>
        <color theme="1"/>
        <rFont val="楷体_GB2312"/>
        <charset val="134"/>
      </rPr>
      <t>两后生补助条件的学生，按照每生每学期</t>
    </r>
    <r>
      <rPr>
        <sz val="18"/>
        <color theme="1"/>
        <rFont val="Times New Roman"/>
        <charset val="0"/>
      </rPr>
      <t>1500</t>
    </r>
    <r>
      <rPr>
        <sz val="18"/>
        <color theme="1"/>
        <rFont val="楷体_GB2312"/>
        <charset val="134"/>
      </rPr>
      <t>元的标准进行补助。预计</t>
    </r>
    <r>
      <rPr>
        <sz val="18"/>
        <color theme="1"/>
        <rFont val="Times New Roman"/>
        <charset val="0"/>
      </rPr>
      <t>2024</t>
    </r>
    <r>
      <rPr>
        <sz val="18"/>
        <color theme="1"/>
        <rFont val="楷体_GB2312"/>
        <charset val="134"/>
      </rPr>
      <t>年发放补助资金</t>
    </r>
    <r>
      <rPr>
        <sz val="18"/>
        <color theme="1"/>
        <rFont val="Times New Roman"/>
        <charset val="0"/>
      </rPr>
      <t>300</t>
    </r>
    <r>
      <rPr>
        <sz val="18"/>
        <color theme="1"/>
        <rFont val="楷体_GB2312"/>
        <charset val="134"/>
      </rPr>
      <t>万元。</t>
    </r>
  </si>
  <si>
    <r>
      <rPr>
        <sz val="18"/>
        <color theme="1"/>
        <rFont val="楷体_GB2312"/>
        <charset val="134"/>
      </rPr>
      <t>通过政策扶持，逐步提高农村建档立卡脱贫户（含监测对象）家庭子女初、高中毕业后接受中、高等职业教育的比例，确保每个有意愿的新成长劳动力学会一项实用技能，就业创业能力得到提升，家庭工资性收入占比显著提高，实现一人长期就业，全家稳定脱贫的目标。</t>
    </r>
  </si>
  <si>
    <t>乡村公益性岗位</t>
  </si>
  <si>
    <t>各乡镇</t>
  </si>
  <si>
    <t>保障人社部门开发的乡村创稳网格员、爱心理发员、易地扶贫搬迁安置点保洁员等192个岗位补贴正常发放（悦乐镇14个村，21个岗位；柔远镇11个村，28个岗位；元城镇6个村，10个岗位；南梁镇3个村，4个岗位；城壕镇12个村，19个岗位；五蛟镇12个村，21个岗位；上里塬乡6个村，12个岗位；王咀子乡6个村，10个岗位；白马乡6个村，11个岗位；怀安乡8个村，13个岗位；乔川乡8个村，13个岗位；乔河乡6个村，10个岗位；山庄乡4个村，6个岗位；林镇乡5个村，8个岗位；紫坊畔乡4个村，6个岗位）。其中：乡村创稳网格员111人，岗位补贴500元/月，需发放12个月，需岗位补贴66.6万元；爱心理发员111人，易地扶贫搬迁安置点保洁岗员51人，县财政负担一半，需岗位补贴48.6万元。以上资金共计116万元。</t>
  </si>
  <si>
    <t>通过乡村公益性岗位，保障农村无法外出务工的已脱贫户和边缘易致贫户等群众实现就地就近就业，稳定增收致富。</t>
  </si>
  <si>
    <r>
      <rPr>
        <sz val="18"/>
        <rFont val="楷体_GB2312"/>
        <charset val="134"/>
      </rPr>
      <t>通过乡村公益性岗位，保障农村无法外出务工的已脱贫户和边缘易致贫户等群众实现就地就近就业，稳定增收致富。</t>
    </r>
  </si>
  <si>
    <r>
      <rPr>
        <sz val="18"/>
        <color indexed="8"/>
        <rFont val="楷体_GB2312"/>
        <charset val="134"/>
      </rPr>
      <t>县人社局</t>
    </r>
  </si>
  <si>
    <r>
      <rPr>
        <sz val="18"/>
        <color indexed="8"/>
        <rFont val="楷体_GB2312"/>
        <charset val="134"/>
      </rPr>
      <t>各乡镇</t>
    </r>
    <r>
      <rPr>
        <sz val="18"/>
        <color indexed="8"/>
        <rFont val="Times New Roman"/>
        <charset val="0"/>
      </rPr>
      <t xml:space="preserve">
</t>
    </r>
    <r>
      <rPr>
        <sz val="18"/>
        <color indexed="8"/>
        <rFont val="楷体_GB2312"/>
        <charset val="134"/>
      </rPr>
      <t>人民政府</t>
    </r>
  </si>
  <si>
    <t>东西部劳务协作</t>
  </si>
  <si>
    <t>2025.1-2025-12</t>
  </si>
  <si>
    <t>在天津市域稳定就业满3个月以上的脱贫劳动力和“三类户”劳动力，每人发放一次性就业奖补；组织开展脱贫劳动力及“三类户”就业技能培训200人；举办东西部协作专场招聘会一场。</t>
  </si>
  <si>
    <t>通过奖补政策的落实，提升脱贫劳动力等务工人员就业动力；通过开展就业技能培训，提高就业技能水平，促进稳定增收。</t>
  </si>
  <si>
    <t>提高技能水平，实现稳定增收。</t>
  </si>
  <si>
    <t>县就业局</t>
  </si>
  <si>
    <t>乡村就业工厂（帮扶车间）吸纳就业奖补</t>
  </si>
  <si>
    <t>各有关乡镇</t>
  </si>
  <si>
    <t>对认定的乡村就业工厂（帮扶车间），每年度吸纳庆阳籍40名脱贫劳动力稳定就业6个月以上的，按3000元/人标准给予奖补。</t>
  </si>
  <si>
    <t>通过落实乡村就业工厂吸纳就业奖补政策，帮扶乡村就业工厂保岗位稳就业，推动全县乡村就业工厂持续健康发展。</t>
  </si>
  <si>
    <t>脱贫劳动力外出务工人员交通补助项目</t>
  </si>
  <si>
    <t>15个乡镇111个行政村</t>
  </si>
  <si>
    <t>落实全县4800多名脱贫劳动力（含监测对象）外出务工交通补助政策，实现应补尽补。</t>
  </si>
  <si>
    <t>减轻农户外出务工交通负担，提升农户外出务工积极性。</t>
  </si>
  <si>
    <t>乡村寄递物流收发公益性岗位</t>
  </si>
  <si>
    <r>
      <rPr>
        <sz val="18"/>
        <color theme="1"/>
        <rFont val="楷体_GB2312"/>
        <charset val="134"/>
      </rPr>
      <t>在</t>
    </r>
    <r>
      <rPr>
        <sz val="18"/>
        <color theme="1"/>
        <rFont val="Times New Roman"/>
        <charset val="134"/>
      </rPr>
      <t>29</t>
    </r>
    <r>
      <rPr>
        <sz val="18"/>
        <color theme="1"/>
        <rFont val="楷体_GB2312"/>
        <charset val="134"/>
      </rPr>
      <t>个村设立乡村寄递物流收发公益性岗位，每人每月补助</t>
    </r>
    <r>
      <rPr>
        <sz val="18"/>
        <color theme="1"/>
        <rFont val="Times New Roman"/>
        <charset val="134"/>
      </rPr>
      <t>600</t>
    </r>
    <r>
      <rPr>
        <sz val="18"/>
        <color theme="1"/>
        <rFont val="楷体_GB2312"/>
        <charset val="134"/>
      </rPr>
      <t>元。</t>
    </r>
  </si>
  <si>
    <r>
      <rPr>
        <sz val="18"/>
        <color theme="1"/>
        <rFont val="楷体_GB2312"/>
        <charset val="134"/>
      </rPr>
      <t>加大对农村寄递物流体系建设支持力度，助推农村寄递物流体系建设加快发展。</t>
    </r>
  </si>
  <si>
    <r>
      <rPr>
        <sz val="18"/>
        <color theme="1"/>
        <rFont val="楷体_GB2312"/>
        <charset val="134"/>
      </rPr>
      <t>乡村寄递物流收发公益性岗位人员主要负责本地区农产品网上销售的收寄服务，以及村级寄递物流综合服务站邮件快件接收保管、代投、代收工作，报刊、信件等普服邮件的接收、投递工作，承担本村快递进村职责及邮政便民服务等工作，满足农村群众生产生活需要。</t>
    </r>
  </si>
  <si>
    <t>村残协爱心助残员补助项目</t>
  </si>
  <si>
    <t>根据省残联、省农业农村厅、省财政厅、省人社厅、省民政厅《关于设立村残协专职委员（爱心助残员）公益性岗位助推残疾人社会保障制度和关爱服务体系建设的通知》（甘残联发〔2024〕12号）文件精神，为全县111个行政村配备村残协专职委员（爱心助残员）117名，其中：悦乐镇新堡村、柔远镇柳湾村，南梁镇高台村、白马庙村，山庄乡山庄村、大庄村等6个村各2人，其余105个村各1人。</t>
  </si>
  <si>
    <t>村残协爱心助残员公益性岗位补助不低于500元/月，设立村残协专职委员（爱心助残员）公益性岗位，进一步密切联系残疾人，精准服务残疾人，助推残疾人社会保障制度和关爱服务体系建设，巩固脱贫攻坚成果、提升乡村振兴和爱心甘肃建设成效。</t>
  </si>
  <si>
    <t>村残协爱心助残员配合乡镇残联并协助村残协主席制定工作计划，专职做好辖区内的残疾人工作。</t>
  </si>
  <si>
    <t>县残联</t>
  </si>
  <si>
    <t>四</t>
  </si>
  <si>
    <t>乡村建设项目</t>
  </si>
  <si>
    <t>道路建设</t>
  </si>
  <si>
    <t>产业路</t>
  </si>
  <si>
    <t>（1）</t>
  </si>
  <si>
    <t>全县产业路</t>
  </si>
  <si>
    <t>新修华池县产业道路44.5公里。</t>
  </si>
  <si>
    <t>改善群众生产出行条件，扩大产业规模，增加群众收入。</t>
  </si>
  <si>
    <t>改善群众生产生活条件。</t>
  </si>
  <si>
    <t>0..22</t>
  </si>
  <si>
    <t>通组路</t>
  </si>
  <si>
    <t>李家台-大塬组</t>
  </si>
  <si>
    <t>田掌塬村委会</t>
  </si>
  <si>
    <t>新建通组路硬化6公里。</t>
  </si>
  <si>
    <t>项目建成后，解决62户243人出行难问题。</t>
  </si>
  <si>
    <t>提高群众生产、生活条件，对群众紧急收入等方面具有重要作用。</t>
  </si>
  <si>
    <t>县交通局</t>
  </si>
  <si>
    <t>（2）</t>
  </si>
  <si>
    <t>张岭子路口-南沟阳庄</t>
  </si>
  <si>
    <t>张岭子村委会</t>
  </si>
  <si>
    <t>新建通组路硬化3.8公里。</t>
  </si>
  <si>
    <t>项目建成后，解决90户328人的出行问题。</t>
  </si>
  <si>
    <t>（3）</t>
  </si>
  <si>
    <t>白掌-周掌</t>
  </si>
  <si>
    <t>龚河村委会</t>
  </si>
  <si>
    <t>新建通组路硬化3公里。</t>
  </si>
  <si>
    <t>项目建成后，解决38户183人的出行问题。</t>
  </si>
  <si>
    <t>（4）</t>
  </si>
  <si>
    <t>杨寺岔村部-袁上庄</t>
  </si>
  <si>
    <t>杨寺岔村委会</t>
  </si>
  <si>
    <t>新建通组路硬化5.3公里。</t>
  </si>
  <si>
    <t>项目建成后，解决48户186人的产业发展和出行问题。</t>
  </si>
  <si>
    <t>（5）</t>
  </si>
  <si>
    <t>魏家庄-斗地塬</t>
  </si>
  <si>
    <t>彭家寺村委会</t>
  </si>
  <si>
    <t>新建通组路硬化4.6公里。</t>
  </si>
  <si>
    <t>解决庙山塬组35户群众出行困问题。</t>
  </si>
  <si>
    <t>（6）</t>
  </si>
  <si>
    <t>韩河-西塬</t>
  </si>
  <si>
    <t>王咀子村委会</t>
  </si>
  <si>
    <t>新建通组路硬化4.3公里。</t>
  </si>
  <si>
    <t>解决96户518人农户出行困难。</t>
  </si>
  <si>
    <t>（7）</t>
  </si>
  <si>
    <t>章渠子-许河</t>
  </si>
  <si>
    <t>章渠子村委会</t>
  </si>
  <si>
    <t>新建通组路硬化4.9公里。</t>
  </si>
  <si>
    <t>解决60户230人生产生活出行问题。</t>
  </si>
  <si>
    <t>（8）</t>
  </si>
  <si>
    <t>樊洼子—深崾岘前畔</t>
  </si>
  <si>
    <t>虎家洼村委会</t>
  </si>
  <si>
    <t>新建通组路硬化2.2公里。</t>
  </si>
  <si>
    <t>方便24户89人出行。</t>
  </si>
  <si>
    <t>农村人居环境整治项目</t>
  </si>
  <si>
    <r>
      <rPr>
        <b/>
        <sz val="18"/>
        <rFont val="Times New Roman"/>
        <charset val="0"/>
      </rPr>
      <t>“</t>
    </r>
    <r>
      <rPr>
        <b/>
        <sz val="18"/>
        <rFont val="楷体_GB2312"/>
        <charset val="0"/>
      </rPr>
      <t>八改</t>
    </r>
    <r>
      <rPr>
        <b/>
        <sz val="18"/>
        <rFont val="Times New Roman"/>
        <charset val="0"/>
      </rPr>
      <t>”</t>
    </r>
    <r>
      <rPr>
        <b/>
        <sz val="18"/>
        <rFont val="楷体_GB2312"/>
        <charset val="0"/>
      </rPr>
      <t>工程及农村人居环境整治项目</t>
    </r>
  </si>
  <si>
    <t>计划投资1000万元在全县15个乡镇实施“八改”及农户风貌改造提升。</t>
  </si>
  <si>
    <t>进一步提升农村风貌，彻底消除脏乱差。</t>
  </si>
  <si>
    <t>巩固提升农村人居环境整治五年提升行动，促进乡村振兴。</t>
  </si>
  <si>
    <t>2025年农村清洁能源改暖示范项目</t>
  </si>
  <si>
    <t>悦乐镇上堡子村、五蛟镇五蛟村、元城镇元城村、上里塬乡上里塬村</t>
  </si>
  <si>
    <r>
      <rPr>
        <sz val="18"/>
        <rFont val="楷体_GB2312"/>
        <charset val="0"/>
      </rPr>
      <t>安装太阳能采暖系统</t>
    </r>
    <r>
      <rPr>
        <sz val="18"/>
        <color rgb="FF000000"/>
        <rFont val="楷体_GB2312"/>
        <charset val="0"/>
      </rPr>
      <t>+生物质清洁炉具80套，需资金160万元。</t>
    </r>
  </si>
  <si>
    <t>解决农户新能源采暖问题。</t>
  </si>
  <si>
    <t>县能源办</t>
  </si>
  <si>
    <t>悦乐镇全域土地综合整治项目</t>
  </si>
  <si>
    <t>悦乐镇张桥村、鸭洼村</t>
  </si>
  <si>
    <t>对鸭洼村、张桥村新小区居住环境进行提质改造，安装太阳能路灯230个，新建农产品晾晒场1处，修建蔬菜便民点1处、村名牌1个。</t>
  </si>
  <si>
    <t>改善基础条件和人居环境，增加公共服务设施，提高种植产量，增加农户收入。</t>
  </si>
  <si>
    <t>元城镇现代化综合集散中心</t>
  </si>
  <si>
    <t>元城镇元城村</t>
  </si>
  <si>
    <t>新建元城镇群众公共服务中心一处三层2400平方米，建成网货仓储、农特产品展示、直播带货、农业信息交流、农业技能培训、农村养老服务等一体化综合服务中心，配套完成场地硬化、绿化、亮化、供排水、公共卫生间等附属设施。</t>
  </si>
  <si>
    <t>提供农业农村信息交流及农特产品流通平台，拓宽群众就近务工、信息获取、灵活应对农特产品价格波动风险，彻底解决资产闲置浪费问题，改善人居环境拓宽群众增收渠道。</t>
  </si>
  <si>
    <t>元城镇区位优势将得到充分发挥，农业综合服务进一步提升，群众收入渠道进一步拓宽，促使农业服务要素向乡镇公共服务中心延伸，为实现城乡一体化发展起到示范带动作用。</t>
  </si>
  <si>
    <t>乡村建设示范项目</t>
  </si>
  <si>
    <t>省级乡村建设示范村</t>
  </si>
  <si>
    <t>相关乡镇、相关村</t>
  </si>
  <si>
    <t>建设5个省级乡村示范村每村400万元。</t>
  </si>
  <si>
    <t>切实推动产业发展，改善建设村容村貌、提升基础设施。</t>
  </si>
  <si>
    <t>市级乡村建设示范村</t>
  </si>
  <si>
    <t>建设2个市级乡村示范村每村300万元。</t>
  </si>
  <si>
    <t>县级乡村建设示范村</t>
  </si>
  <si>
    <t>8个村</t>
  </si>
  <si>
    <t>按照乡村建设三大类23项（道路、保洁、管护等）建设县级乡村建设示范村，共补助800万元。</t>
  </si>
  <si>
    <t>乡镇生态及地质灾害避险搬迁安置点公共基础设施建设项目</t>
  </si>
  <si>
    <t>上里塬、悦乐、山庄等乡镇</t>
  </si>
  <si>
    <t>全县生态地质灾害搬迁安置点附属工程建设项目，共需资金1200万元。</t>
  </si>
  <si>
    <t>提升群众生活幸福指数。</t>
  </si>
  <si>
    <t>发改局
住建局</t>
  </si>
  <si>
    <t>农文旅融合发展百千万工程</t>
  </si>
  <si>
    <t>扶持全县7个村围绕风貌改造提升、产业发展、电商人才培训、乡村文化振兴等方面发展，每村100万，共计700万。</t>
  </si>
  <si>
    <t>通过农业生产、旅游观光、文化体验活动方式增加收入；促进就业，丰富当地居民文化生活，提升乡村凝聚力，提高群众满意度和幸福感。</t>
  </si>
  <si>
    <t>项目建成后资产归村集体所有，本地群众以技术、劳动力的方式参与建设及运营，利益按比例分配，促进群众增收。同时通过生态旅游可有效带动本地农副产品经济的健康发展，有效改善群众生活条件，美化环境，为村集体和群众带来经济收益。</t>
  </si>
  <si>
    <t>县商务局
县文旅局</t>
  </si>
  <si>
    <t>五</t>
  </si>
  <si>
    <t>以工代赈项目</t>
  </si>
  <si>
    <t>华池县元城镇老庙咀村石拐沟通组硬化路建设工程</t>
  </si>
  <si>
    <t>元城镇老庙咀村</t>
  </si>
  <si>
    <t>路线建设规模为4.12公里，沥青路面16913平方米，混凝土硬化三角形边沟2099米，涵洞8道53米，安防设施4.1千米等。</t>
  </si>
  <si>
    <t>通过项目实施，可有效改善元城镇老庙咀村群众通行困难。</t>
  </si>
  <si>
    <t>可有效解决元城镇老庙咀村30余户群众通行困难。</t>
  </si>
  <si>
    <t>华池县柔远镇张岭子村关道咀通组硬化路建设工程</t>
  </si>
  <si>
    <t>柔远镇张岭子村</t>
  </si>
  <si>
    <t>新修道路6.1千米，其中混凝土硬化3.6公里，沥青硬化2.5公里。现浇恐边沟2500米，涵洞1道6米，安防设施2.2千米等。</t>
  </si>
  <si>
    <t>通过项目实施，可有效改善柔远镇田庄村、李庄村群众通行困难。</t>
  </si>
  <si>
    <t>可有效解决柔远镇田庄村、李庄村50余户群众通行困难。</t>
  </si>
  <si>
    <t>六</t>
  </si>
  <si>
    <t>其他项目</t>
  </si>
  <si>
    <t>消费帮扶项目</t>
  </si>
  <si>
    <t>华池县</t>
  </si>
  <si>
    <t>主要用于我县企业（合作社）产销对接、农特产品及“花池臻品”销售宣传、推介、展示、展销活动等相关费用；线上线下销售奖补及物流快递费用奖补；电子商务发展及培训；“花池臻品”展示展销馆补助及展示样品费用等。</t>
  </si>
  <si>
    <t>以消费帮扶行动为抓手，通过东西部协作消费帮扶项目的实施，加快我县农特产品销售步伐，带动农户增收、巩固拓展脱贫成果，助力乡村振兴。</t>
  </si>
  <si>
    <t>带动农户增收。</t>
  </si>
  <si>
    <t>县商务局</t>
  </si>
  <si>
    <t>（二）</t>
  </si>
  <si>
    <t>东西部协作乡村振兴党政干部专题培训项目</t>
  </si>
  <si>
    <r>
      <rPr>
        <sz val="18"/>
        <color indexed="8"/>
        <rFont val="楷体_GB2312"/>
        <charset val="134"/>
      </rPr>
      <t>全县</t>
    </r>
    <r>
      <rPr>
        <sz val="18"/>
        <color indexed="8"/>
        <rFont val="楷体_GB2312"/>
        <charset val="0"/>
      </rPr>
      <t>15</t>
    </r>
    <r>
      <rPr>
        <sz val="18"/>
        <color indexed="8"/>
        <rFont val="楷体_GB2312"/>
        <charset val="134"/>
      </rPr>
      <t>个乡镇</t>
    </r>
  </si>
  <si>
    <t>计划采取“理论学习+现场教学”相结合的方式，以巩固拓展脱贫攻坚成果和乡村振兴政策辅导和产业发展等为内容，培训全县各乡镇分管乡村振兴的领导，县直部门分管领导、业务骨干90人左右。</t>
  </si>
  <si>
    <t>通过培训，参训领导干部政策理论水平进一步提升，工作视野更加开阔，服务乡村振兴工作的能力进一步得到强化。</t>
  </si>
  <si>
    <t>县委组织部</t>
  </si>
  <si>
    <t>中国化学定点帮扶乡村干部能力提升培训项目</t>
  </si>
  <si>
    <t>采取“请进来、走出去”的方式，紧盯乡村振兴重点任务，重点围绕乡村振兴、产业发展等内容，以专题辅导、现场教学、研讨交流等相结合的形式培训乡村干部人才或致富带头人100人，助力乡村人才振兴。</t>
  </si>
  <si>
    <t>通过培训，帮助县乡村干部、乡村振兴带头人更好地掌握和运用国家各项政策，发展乡村产业，提升服务乡村振兴能力水平。</t>
  </si>
  <si>
    <t>（四）</t>
  </si>
  <si>
    <t>“巾帼家美积分超市”建设</t>
  </si>
  <si>
    <t>以省、市乡村建设示范村为重点，新（续）建“巾帼家美积分超市”10处。</t>
  </si>
  <si>
    <t>以积分换取实物奖励，提振农村妇女生产生活信心，弘扬乡村文明新风，推动移风易俗、提升乡村治理水平。</t>
  </si>
  <si>
    <t>通过积分制管理运行机制，多层次发挥影响力，破解“等靠要”，提振“精气神”，带动乡风、民风、家风整体提升，释放村民参与乡村振兴的热情和内生动力，汇聚乡村振兴强大动能。</t>
  </si>
  <si>
    <t>县妇联</t>
  </si>
  <si>
    <t>（五）</t>
  </si>
  <si>
    <t>项目管理费</t>
  </si>
  <si>
    <t>用于巩固拓展脱贫攻坚成果和乡村建设项目的规划、设计、监理、审计、绩效评价、验收等费用支出。</t>
  </si>
  <si>
    <t>规范项目管理程序、提升项目管理质量、为后续乡村建设提供参考和绩效评价。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</si>
</sst>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_ "/>
    <numFmt numFmtId="179" formatCode="0.0_ "/>
    <numFmt numFmtId="180" formatCode="0.00_);[Red]\(0.00\)"/>
  </numFmts>
  <fonts count="67">
    <font>
      <sz val="12"/>
      <name val="宋体"/>
      <charset val="134"/>
    </font>
    <font>
      <b/>
      <sz val="12"/>
      <name val="宋体"/>
      <charset val="134"/>
      <scheme val="minor"/>
    </font>
    <font>
      <sz val="12"/>
      <name val="楷体_GB2312"/>
      <charset val="134"/>
    </font>
    <font>
      <sz val="16"/>
      <name val="国标黑体"/>
      <charset val="134"/>
    </font>
    <font>
      <sz val="24"/>
      <name val="方正小标宋简体"/>
      <charset val="0"/>
    </font>
    <font>
      <sz val="18"/>
      <name val="黑体"/>
      <charset val="134"/>
    </font>
    <font>
      <b/>
      <sz val="20"/>
      <name val="宋体"/>
      <charset val="0"/>
    </font>
    <font>
      <b/>
      <sz val="10"/>
      <name val="Times New Roman"/>
      <charset val="0"/>
    </font>
    <font>
      <b/>
      <sz val="20"/>
      <name val="楷体_GB2312"/>
      <charset val="134"/>
    </font>
    <font>
      <sz val="18"/>
      <name val="Times New Roman"/>
      <charset val="0"/>
    </font>
    <font>
      <b/>
      <sz val="20"/>
      <name val="楷体_GB2312"/>
      <charset val="0"/>
    </font>
    <font>
      <b/>
      <sz val="12"/>
      <name val="宋体"/>
      <charset val="134"/>
    </font>
    <font>
      <b/>
      <sz val="18"/>
      <name val="楷体_GB2312"/>
      <charset val="0"/>
    </font>
    <font>
      <sz val="18"/>
      <name val="楷体_GB2312"/>
      <charset val="0"/>
    </font>
    <font>
      <sz val="18"/>
      <name val="宋体"/>
      <charset val="134"/>
    </font>
    <font>
      <b/>
      <sz val="18"/>
      <name val="Times New Roman"/>
      <charset val="0"/>
    </font>
    <font>
      <sz val="18"/>
      <color indexed="8"/>
      <name val="黑体"/>
      <charset val="134"/>
    </font>
    <font>
      <b/>
      <sz val="20"/>
      <color indexed="8"/>
      <name val="楷体_GB2312"/>
      <charset val="134"/>
    </font>
    <font>
      <sz val="18"/>
      <color indexed="8"/>
      <name val="楷体_GB2312"/>
      <charset val="0"/>
    </font>
    <font>
      <sz val="18"/>
      <color indexed="8"/>
      <name val="楷体_GB2312"/>
      <charset val="134"/>
    </font>
    <font>
      <sz val="18"/>
      <name val="楷体_GB2312"/>
      <charset val="134"/>
    </font>
    <font>
      <b/>
      <sz val="18"/>
      <color indexed="8"/>
      <name val="楷体_GB2312"/>
      <charset val="134"/>
    </font>
    <font>
      <sz val="18"/>
      <color rgb="FF000000"/>
      <name val="楷体_GB2312"/>
      <charset val="134"/>
    </font>
    <font>
      <b/>
      <sz val="18"/>
      <name val="楷体_GB2312"/>
      <charset val="134"/>
    </font>
    <font>
      <sz val="18"/>
      <color indexed="8"/>
      <name val="Times New Roman"/>
      <charset val="0"/>
    </font>
    <font>
      <b/>
      <sz val="20"/>
      <color indexed="8"/>
      <name val="楷体_GB2312"/>
      <charset val="0"/>
    </font>
    <font>
      <sz val="10"/>
      <name val="宋体"/>
      <charset val="134"/>
    </font>
    <font>
      <sz val="18"/>
      <color theme="1"/>
      <name val="Times New Roman"/>
      <charset val="0"/>
    </font>
    <font>
      <b/>
      <sz val="18"/>
      <color indexed="8"/>
      <name val="Times New Roman"/>
      <charset val="0"/>
    </font>
    <font>
      <b/>
      <sz val="11"/>
      <color indexed="8"/>
      <name val="宋体"/>
      <charset val="134"/>
    </font>
    <font>
      <b/>
      <sz val="18"/>
      <color indexed="8"/>
      <name val="楷体_GB2312"/>
      <charset val="0"/>
    </font>
    <font>
      <sz val="18"/>
      <color rgb="FF000000"/>
      <name val="楷体_GB2312"/>
      <charset val="0"/>
    </font>
    <font>
      <b/>
      <sz val="18"/>
      <color theme="1"/>
      <name val="楷体_GB2312"/>
      <charset val="0"/>
    </font>
    <font>
      <sz val="18"/>
      <color theme="1"/>
      <name val="楷体_GB2312"/>
      <charset val="0"/>
    </font>
    <font>
      <b/>
      <sz val="18"/>
      <color rgb="FF000000"/>
      <name val="楷体_GB2312"/>
      <charset val="0"/>
    </font>
    <font>
      <b/>
      <sz val="18"/>
      <color theme="1"/>
      <name val="楷体_GB2312"/>
      <charset val="134"/>
    </font>
    <font>
      <sz val="18"/>
      <color theme="1"/>
      <name val="Times New Roman"/>
      <charset val="134"/>
    </font>
    <font>
      <sz val="18"/>
      <color theme="1"/>
      <name val="楷体_GB2312"/>
      <charset val="134"/>
    </font>
    <font>
      <sz val="20"/>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8"/>
      <color indexed="56"/>
      <name val="宋体"/>
      <charset val="134"/>
    </font>
    <font>
      <sz val="18"/>
      <color rgb="FF000000"/>
      <name val="宋体"/>
      <charset val="0"/>
    </font>
    <font>
      <sz val="14"/>
      <name val="楷体_GB2312"/>
      <charset val="134"/>
    </font>
    <font>
      <sz val="18"/>
      <color rgb="FF000000"/>
      <name val="Times New Roman"/>
      <charset val="0"/>
    </font>
    <font>
      <sz val="18"/>
      <name val="Times New Roman"/>
      <charset val="134"/>
    </font>
    <font>
      <sz val="18"/>
      <color theme="1"/>
      <name val="宋体"/>
      <charset val="0"/>
    </font>
    <font>
      <sz val="18"/>
      <name val="宋体"/>
      <charset val="0"/>
    </font>
    <font>
      <b/>
      <sz val="18"/>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 borderId="3"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4" applyNumberFormat="0" applyFill="0" applyAlignment="0" applyProtection="0">
      <alignment vertical="center"/>
    </xf>
    <xf numFmtId="0" fontId="46" fillId="0" borderId="4" applyNumberFormat="0" applyFill="0" applyAlignment="0" applyProtection="0">
      <alignment vertical="center"/>
    </xf>
    <xf numFmtId="0" fontId="47" fillId="0" borderId="5" applyNumberFormat="0" applyFill="0" applyAlignment="0" applyProtection="0">
      <alignment vertical="center"/>
    </xf>
    <xf numFmtId="0" fontId="47" fillId="0" borderId="0" applyNumberFormat="0" applyFill="0" applyBorder="0" applyAlignment="0" applyProtection="0">
      <alignment vertical="center"/>
    </xf>
    <xf numFmtId="0" fontId="48" fillId="3" borderId="6" applyNumberFormat="0" applyAlignment="0" applyProtection="0">
      <alignment vertical="center"/>
    </xf>
    <xf numFmtId="0" fontId="49" fillId="4" borderId="7" applyNumberFormat="0" applyAlignment="0" applyProtection="0">
      <alignment vertical="center"/>
    </xf>
    <xf numFmtId="0" fontId="50" fillId="4" borderId="6" applyNumberFormat="0" applyAlignment="0" applyProtection="0">
      <alignment vertical="center"/>
    </xf>
    <xf numFmtId="0" fontId="51" fillId="5" borderId="8" applyNumberFormat="0" applyAlignment="0" applyProtection="0">
      <alignment vertical="center"/>
    </xf>
    <xf numFmtId="0" fontId="52" fillId="0" borderId="9" applyNumberFormat="0" applyFill="0" applyAlignment="0" applyProtection="0">
      <alignment vertical="center"/>
    </xf>
    <xf numFmtId="0" fontId="53" fillId="0" borderId="10" applyNumberFormat="0" applyFill="0" applyAlignment="0" applyProtection="0">
      <alignment vertical="center"/>
    </xf>
    <xf numFmtId="0" fontId="54" fillId="6" borderId="0" applyNumberFormat="0" applyBorder="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8"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0" fillId="0" borderId="0">
      <alignment vertical="center"/>
    </xf>
    <xf numFmtId="0" fontId="0" fillId="0" borderId="0"/>
    <xf numFmtId="0" fontId="58" fillId="0" borderId="0">
      <alignment vertical="center"/>
    </xf>
    <xf numFmtId="0" fontId="59" fillId="0" borderId="0" applyNumberFormat="0" applyFill="0" applyBorder="0" applyAlignment="0" applyProtection="0">
      <alignment vertical="center"/>
    </xf>
    <xf numFmtId="0" fontId="0" fillId="0" borderId="0">
      <alignment vertical="center"/>
    </xf>
  </cellStyleXfs>
  <cellXfs count="147">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Fill="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0" xfId="0" applyFont="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49"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78" fontId="17"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20" fillId="0" borderId="2" xfId="0" applyNumberFormat="1" applyFont="1" applyFill="1" applyBorder="1" applyAlignment="1">
      <alignment horizontal="left" vertical="center" wrapText="1"/>
    </xf>
    <xf numFmtId="176" fontId="20"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177" fontId="19"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20" fillId="0" borderId="2" xfId="0" applyNumberFormat="1" applyFont="1" applyFill="1" applyBorder="1" applyAlignment="1">
      <alignment horizontal="center" vertical="center" wrapText="1"/>
    </xf>
    <xf numFmtId="0" fontId="22"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6" fillId="0" borderId="2" xfId="0" applyFont="1" applyFill="1" applyBorder="1" applyAlignment="1">
      <alignment horizontal="left" vertical="center" wrapText="1"/>
    </xf>
    <xf numFmtId="177" fontId="16" fillId="0" borderId="2"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178" fontId="25" fillId="0" borderId="1" xfId="0" applyNumberFormat="1"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4" fillId="0" borderId="0"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177" fontId="19" fillId="0" borderId="1" xfId="0" applyNumberFormat="1" applyFont="1" applyFill="1" applyBorder="1" applyAlignment="1">
      <alignment horizontal="left" vertical="center" wrapText="1"/>
    </xf>
    <xf numFmtId="177" fontId="20" fillId="0" borderId="1" xfId="0" applyNumberFormat="1" applyFont="1" applyFill="1" applyBorder="1" applyAlignment="1">
      <alignment horizontal="left" vertical="center" wrapText="1"/>
    </xf>
    <xf numFmtId="176" fontId="22"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left" vertical="center" wrapText="1"/>
    </xf>
    <xf numFmtId="0" fontId="9" fillId="0" borderId="1" xfId="50" applyNumberFormat="1" applyFont="1" applyFill="1" applyBorder="1" applyAlignment="1">
      <alignment horizontal="left" vertical="center" wrapText="1"/>
    </xf>
    <xf numFmtId="178"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3" fillId="0" borderId="1" xfId="50" applyNumberFormat="1" applyFont="1" applyFill="1" applyBorder="1" applyAlignment="1">
      <alignment horizontal="left" vertical="center" wrapText="1"/>
    </xf>
    <xf numFmtId="0" fontId="13" fillId="0" borderId="1" xfId="5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7" fillId="0" borderId="1" xfId="0" applyFont="1" applyBorder="1" applyAlignment="1">
      <alignment horizontal="justify" vertical="center" wrapText="1"/>
    </xf>
    <xf numFmtId="0" fontId="24" fillId="0" borderId="1" xfId="0" applyFont="1" applyFill="1" applyBorder="1" applyAlignment="1">
      <alignmen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26" fillId="0" borderId="2"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9" fillId="0" borderId="1" xfId="0" applyFont="1" applyFill="1" applyBorder="1" applyAlignment="1">
      <alignment vertical="center" wrapText="1"/>
    </xf>
    <xf numFmtId="0" fontId="28" fillId="0" borderId="1" xfId="0" applyFont="1" applyFill="1" applyBorder="1" applyAlignment="1">
      <alignment vertical="center" wrapText="1"/>
    </xf>
    <xf numFmtId="0" fontId="29" fillId="0" borderId="1" xfId="0" applyFont="1" applyFill="1" applyBorder="1" applyAlignment="1">
      <alignment vertical="center" wrapText="1"/>
    </xf>
    <xf numFmtId="0" fontId="20" fillId="0" borderId="1" xfId="0" applyFont="1" applyFill="1" applyBorder="1" applyAlignment="1">
      <alignment wrapText="1"/>
    </xf>
    <xf numFmtId="0" fontId="9" fillId="0" borderId="1" xfId="0" applyNumberFormat="1" applyFont="1" applyFill="1" applyBorder="1" applyAlignment="1">
      <alignment horizontal="left" vertical="center" wrapText="1"/>
    </xf>
    <xf numFmtId="178" fontId="30"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178" fontId="18"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0" fontId="13" fillId="0" borderId="1" xfId="0" applyNumberFormat="1" applyFont="1" applyFill="1" applyBorder="1" applyAlignment="1">
      <alignment horizontal="justify" vertical="center" wrapText="1"/>
    </xf>
    <xf numFmtId="176" fontId="18"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33" fillId="0" borderId="1" xfId="0" applyFont="1" applyFill="1" applyBorder="1" applyAlignment="1">
      <alignment horizontal="justify" vertical="center" wrapText="1"/>
    </xf>
    <xf numFmtId="0" fontId="34" fillId="0" borderId="1" xfId="0" applyFont="1" applyFill="1" applyBorder="1" applyAlignment="1">
      <alignment horizontal="left" vertical="center" wrapText="1"/>
    </xf>
    <xf numFmtId="176" fontId="24" fillId="0" borderId="1" xfId="0" applyNumberFormat="1" applyFont="1" applyFill="1" applyBorder="1" applyAlignment="1">
      <alignment horizontal="left" vertical="center" wrapText="1"/>
    </xf>
    <xf numFmtId="0" fontId="13" fillId="0" borderId="1" xfId="50" applyNumberFormat="1" applyFont="1" applyFill="1" applyBorder="1" applyAlignment="1">
      <alignment horizontal="justify" vertical="center" wrapText="1"/>
    </xf>
    <xf numFmtId="176" fontId="24" fillId="0" borderId="1" xfId="0" applyNumberFormat="1" applyFont="1" applyFill="1" applyBorder="1" applyAlignment="1">
      <alignment horizontal="center" vertical="center" wrapText="1"/>
    </xf>
    <xf numFmtId="0" fontId="9" fillId="0" borderId="1" xfId="52" applyNumberFormat="1"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9" fillId="0" borderId="1" xfId="51" applyFont="1" applyFill="1" applyBorder="1" applyAlignment="1">
      <alignment horizontal="center" vertical="center" wrapText="1"/>
    </xf>
    <xf numFmtId="0" fontId="13" fillId="0" borderId="1" xfId="0" applyFont="1" applyFill="1" applyBorder="1" applyAlignment="1">
      <alignment vertical="center" wrapText="1"/>
    </xf>
    <xf numFmtId="0" fontId="35" fillId="0" borderId="1" xfId="0"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178" fontId="20" fillId="0" borderId="1" xfId="0" applyNumberFormat="1" applyFont="1" applyFill="1" applyBorder="1" applyAlignment="1">
      <alignment horizontal="center" vertical="center" wrapText="1"/>
    </xf>
    <xf numFmtId="179" fontId="30"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1" fontId="20" fillId="0" borderId="1" xfId="0" applyNumberFormat="1" applyFont="1" applyFill="1" applyBorder="1" applyAlignment="1">
      <alignment horizontal="center" vertical="center" wrapText="1" shrinkToFit="1"/>
    </xf>
    <xf numFmtId="0" fontId="27"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178" fontId="21"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178" fontId="13"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76" fontId="31"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176" fontId="18"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xfId="50"/>
    <cellStyle name="常规 10 3" xfId="51"/>
    <cellStyle name="Title" xfId="52"/>
    <cellStyle name="常规_镇原县“县为单位、整合资金、整村推进、连片开发”扶贫试点项目规划表" xfId="53"/>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467995</xdr:colOff>
      <xdr:row>110</xdr:row>
      <xdr:rowOff>0</xdr:rowOff>
    </xdr:from>
    <xdr:to>
      <xdr:col>1</xdr:col>
      <xdr:colOff>483235</xdr:colOff>
      <xdr:row>110</xdr:row>
      <xdr:rowOff>838835</xdr:rowOff>
    </xdr:to>
    <xdr:pic>
      <xdr:nvPicPr>
        <xdr:cNvPr id="2"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3"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7"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8"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2"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3"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7"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8"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2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2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22"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23"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2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2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2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27"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28"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2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3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3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32"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33"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3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3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3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37"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38"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3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677545</xdr:colOff>
      <xdr:row>110</xdr:row>
      <xdr:rowOff>847090</xdr:rowOff>
    </xdr:to>
    <xdr:pic>
      <xdr:nvPicPr>
        <xdr:cNvPr id="42" name="Picture 140" descr="3142418731510196992515"/>
        <xdr:cNvPicPr/>
      </xdr:nvPicPr>
      <xdr:blipFill>
        <a:blip r:embed="rId1"/>
        <a:stretch>
          <a:fillRect/>
        </a:stretch>
      </xdr:blipFill>
      <xdr:spPr>
        <a:xfrm>
          <a:off x="1489710" y="210527900"/>
          <a:ext cx="20955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677545</xdr:colOff>
      <xdr:row>110</xdr:row>
      <xdr:rowOff>847090</xdr:rowOff>
    </xdr:to>
    <xdr:pic>
      <xdr:nvPicPr>
        <xdr:cNvPr id="43" name="Picture 140" descr="3142418731510196992515"/>
        <xdr:cNvPicPr/>
      </xdr:nvPicPr>
      <xdr:blipFill>
        <a:blip r:embed="rId1"/>
        <a:stretch>
          <a:fillRect/>
        </a:stretch>
      </xdr:blipFill>
      <xdr:spPr>
        <a:xfrm>
          <a:off x="1489710" y="210527900"/>
          <a:ext cx="20955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4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4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4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4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4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7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7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7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7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7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7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7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7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7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7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8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8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8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8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8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8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8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87"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88"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8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9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9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9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9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9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9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9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97"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98"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9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0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0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0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0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0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0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0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07"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08"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0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1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1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1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1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1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1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1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17"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118"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1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2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2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2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2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2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2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2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2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2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2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3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3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3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3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3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3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3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3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3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3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4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4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4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4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4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4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4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4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4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4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5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5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5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15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15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55"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56"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57"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58"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5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6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6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6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6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6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65"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66"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67"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68"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6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7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7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7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7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7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75"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76"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77"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78"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7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8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8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8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8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8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85"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86"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87"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88"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18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9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9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9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9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19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195"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196"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197"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198"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199"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00"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0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1014095</xdr:rowOff>
    </xdr:to>
    <xdr:pic>
      <xdr:nvPicPr>
        <xdr:cNvPr id="202" name="Picture 140" descr="3142418731510196992515"/>
        <xdr:cNvPicPr/>
      </xdr:nvPicPr>
      <xdr:blipFill>
        <a:blip r:embed="rId1"/>
        <a:stretch>
          <a:fillRect/>
        </a:stretch>
      </xdr:blipFill>
      <xdr:spPr>
        <a:xfrm>
          <a:off x="8562340" y="210527900"/>
          <a:ext cx="20701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0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0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0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0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0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208"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09"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10"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1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12"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1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1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1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1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1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1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19"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20"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2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22"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2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2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2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2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2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2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29"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30"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3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32"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3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3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3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3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3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3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3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40"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41"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42"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43"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4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4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4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4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4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4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50"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51"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52"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53"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5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5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5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5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5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5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60"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61"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62"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63"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6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6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6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6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6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6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70"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71"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72"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273"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7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7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7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7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7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279"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280"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8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82"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8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84"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85"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1014095</xdr:rowOff>
    </xdr:to>
    <xdr:pic>
      <xdr:nvPicPr>
        <xdr:cNvPr id="286" name="Picture 140" descr="3142418731510196992515"/>
        <xdr:cNvPicPr/>
      </xdr:nvPicPr>
      <xdr:blipFill>
        <a:blip r:embed="rId1"/>
        <a:stretch>
          <a:fillRect/>
        </a:stretch>
      </xdr:blipFill>
      <xdr:spPr>
        <a:xfrm>
          <a:off x="8562340" y="210527900"/>
          <a:ext cx="207010" cy="1014095"/>
        </a:xfrm>
        <a:prstGeom prst="rect">
          <a:avLst/>
        </a:prstGeom>
        <a:noFill/>
        <a:ln w="9525">
          <a:noFill/>
        </a:ln>
      </xdr:spPr>
    </xdr:pic>
    <xdr:clientData/>
  </xdr:twoCellAnchor>
  <xdr:twoCellAnchor editAs="oneCell">
    <xdr:from>
      <xdr:col>5</xdr:col>
      <xdr:colOff>687070</xdr:colOff>
      <xdr:row>110</xdr:row>
      <xdr:rowOff>0</xdr:rowOff>
    </xdr:from>
    <xdr:to>
      <xdr:col>5</xdr:col>
      <xdr:colOff>899160</xdr:colOff>
      <xdr:row>110</xdr:row>
      <xdr:rowOff>1014095</xdr:rowOff>
    </xdr:to>
    <xdr:pic>
      <xdr:nvPicPr>
        <xdr:cNvPr id="287" name="Picture 140" descr="3142418731510196992515"/>
        <xdr:cNvPicPr/>
      </xdr:nvPicPr>
      <xdr:blipFill>
        <a:blip r:embed="rId1"/>
        <a:stretch>
          <a:fillRect/>
        </a:stretch>
      </xdr:blipFill>
      <xdr:spPr>
        <a:xfrm>
          <a:off x="8779510" y="210527900"/>
          <a:ext cx="21209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8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89"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9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9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9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293"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94"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95"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96"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97"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298"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299"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0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0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0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0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04"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05"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06"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07"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08"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09"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1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1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1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1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14"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15"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16"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17"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318"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19"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2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2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2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32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2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2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2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2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2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2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3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4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5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6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7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8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39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0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1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2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3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4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5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6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2"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3"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4"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5"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6"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7"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8"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79"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80"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480695</xdr:colOff>
      <xdr:row>110</xdr:row>
      <xdr:rowOff>1012190</xdr:rowOff>
    </xdr:to>
    <xdr:pic>
      <xdr:nvPicPr>
        <xdr:cNvPr id="481" name="Picture 140" descr="3142418731510196992515"/>
        <xdr:cNvPicPr/>
      </xdr:nvPicPr>
      <xdr:blipFill>
        <a:blip r:embed="rId1"/>
        <a:stretch>
          <a:fillRect/>
        </a:stretch>
      </xdr:blipFill>
      <xdr:spPr>
        <a:xfrm>
          <a:off x="1489710" y="210527900"/>
          <a:ext cx="12700" cy="10121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82"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83"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8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8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8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87"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88"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8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9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9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92"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93"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9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9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49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97"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98"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49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0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0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02"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03"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0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0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0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07"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08"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0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1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1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12"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13"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1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1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1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17"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18"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1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2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2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677545</xdr:colOff>
      <xdr:row>110</xdr:row>
      <xdr:rowOff>847090</xdr:rowOff>
    </xdr:to>
    <xdr:pic>
      <xdr:nvPicPr>
        <xdr:cNvPr id="522" name="Picture 140" descr="3142418731510196992515"/>
        <xdr:cNvPicPr/>
      </xdr:nvPicPr>
      <xdr:blipFill>
        <a:blip r:embed="rId1"/>
        <a:stretch>
          <a:fillRect/>
        </a:stretch>
      </xdr:blipFill>
      <xdr:spPr>
        <a:xfrm>
          <a:off x="1489710" y="210527900"/>
          <a:ext cx="20955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677545</xdr:colOff>
      <xdr:row>110</xdr:row>
      <xdr:rowOff>847090</xdr:rowOff>
    </xdr:to>
    <xdr:pic>
      <xdr:nvPicPr>
        <xdr:cNvPr id="523" name="Picture 140" descr="3142418731510196992515"/>
        <xdr:cNvPicPr/>
      </xdr:nvPicPr>
      <xdr:blipFill>
        <a:blip r:embed="rId1"/>
        <a:stretch>
          <a:fillRect/>
        </a:stretch>
      </xdr:blipFill>
      <xdr:spPr>
        <a:xfrm>
          <a:off x="1489710" y="210527900"/>
          <a:ext cx="20955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2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2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2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2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2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2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3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3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3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3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3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3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3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3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3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3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4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4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4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4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4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4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4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4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4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4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5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5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5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5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5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5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5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5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55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5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6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6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6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6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6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6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6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67"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68"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6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7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7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7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7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7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7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7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77"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78"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7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8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8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8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8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8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8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8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87"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88"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8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9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9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9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9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94"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95"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96"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97"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838835</xdr:rowOff>
    </xdr:to>
    <xdr:pic>
      <xdr:nvPicPr>
        <xdr:cNvPr id="598" name="Picture 140" descr="3142418731510196992515"/>
        <xdr:cNvPicPr/>
      </xdr:nvPicPr>
      <xdr:blipFill>
        <a:blip r:embed="rId1"/>
        <a:stretch>
          <a:fillRect/>
        </a:stretch>
      </xdr:blipFill>
      <xdr:spPr>
        <a:xfrm>
          <a:off x="1489710" y="210527900"/>
          <a:ext cx="15240" cy="83883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59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0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0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0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0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0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0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0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0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0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0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1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1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1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1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1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1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1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1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1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1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2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2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2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2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2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25"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26"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27"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28"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29"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30"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31"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32"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1014095</xdr:rowOff>
    </xdr:to>
    <xdr:pic>
      <xdr:nvPicPr>
        <xdr:cNvPr id="633" name="Picture 140" descr="3142418731510196992515"/>
        <xdr:cNvPicPr/>
      </xdr:nvPicPr>
      <xdr:blipFill>
        <a:blip r:embed="rId1"/>
        <a:stretch>
          <a:fillRect/>
        </a:stretch>
      </xdr:blipFill>
      <xdr:spPr>
        <a:xfrm>
          <a:off x="148971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483235</xdr:colOff>
      <xdr:row>110</xdr:row>
      <xdr:rowOff>847090</xdr:rowOff>
    </xdr:to>
    <xdr:pic>
      <xdr:nvPicPr>
        <xdr:cNvPr id="634" name="Picture 140" descr="3142418731510196992515"/>
        <xdr:cNvPicPr/>
      </xdr:nvPicPr>
      <xdr:blipFill>
        <a:blip r:embed="rId1"/>
        <a:stretch>
          <a:fillRect/>
        </a:stretch>
      </xdr:blipFill>
      <xdr:spPr>
        <a:xfrm>
          <a:off x="148971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35"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36"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37"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38"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3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4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4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4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4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4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45"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46"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47"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48"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4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5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5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5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5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5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55"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56"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57"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58"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5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6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6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6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6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6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65"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66"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67"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68"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66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7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7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7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7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7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675"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676"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77"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78"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79"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80"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8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1014095</xdr:rowOff>
    </xdr:to>
    <xdr:pic>
      <xdr:nvPicPr>
        <xdr:cNvPr id="682" name="Picture 140" descr="3142418731510196992515"/>
        <xdr:cNvPicPr/>
      </xdr:nvPicPr>
      <xdr:blipFill>
        <a:blip r:embed="rId1"/>
        <a:stretch>
          <a:fillRect/>
        </a:stretch>
      </xdr:blipFill>
      <xdr:spPr>
        <a:xfrm>
          <a:off x="8562340" y="210527900"/>
          <a:ext cx="20701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83"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8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8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8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8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688"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89"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90"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9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92"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9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9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9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9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9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69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699"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00"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0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02"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0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0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0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0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0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0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09"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10"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1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12"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1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1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1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1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1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1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1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20"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21"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22"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23"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2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2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2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2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2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2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30"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31"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32"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33"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3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3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3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3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3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3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40"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41"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42"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43"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4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4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4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4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4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49"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50"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51"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52"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838835</xdr:rowOff>
    </xdr:to>
    <xdr:pic>
      <xdr:nvPicPr>
        <xdr:cNvPr id="753" name="Picture 140" descr="3142418731510196992515"/>
        <xdr:cNvPicPr/>
      </xdr:nvPicPr>
      <xdr:blipFill>
        <a:blip r:embed="rId1"/>
        <a:stretch>
          <a:fillRect/>
        </a:stretch>
      </xdr:blipFill>
      <xdr:spPr>
        <a:xfrm>
          <a:off x="8562340" y="210527900"/>
          <a:ext cx="15240" cy="83883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54"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55"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56"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5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5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759"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760"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61"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62"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6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64"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65"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1014095</xdr:rowOff>
    </xdr:to>
    <xdr:pic>
      <xdr:nvPicPr>
        <xdr:cNvPr id="766" name="Picture 140" descr="3142418731510196992515"/>
        <xdr:cNvPicPr/>
      </xdr:nvPicPr>
      <xdr:blipFill>
        <a:blip r:embed="rId1"/>
        <a:stretch>
          <a:fillRect/>
        </a:stretch>
      </xdr:blipFill>
      <xdr:spPr>
        <a:xfrm>
          <a:off x="8562340" y="210527900"/>
          <a:ext cx="20701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67"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6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69"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7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7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676910</xdr:colOff>
      <xdr:row>110</xdr:row>
      <xdr:rowOff>847090</xdr:rowOff>
    </xdr:to>
    <xdr:pic>
      <xdr:nvPicPr>
        <xdr:cNvPr id="772" name="Picture 140" descr="3142418731510196992515"/>
        <xdr:cNvPicPr/>
      </xdr:nvPicPr>
      <xdr:blipFill>
        <a:blip r:embed="rId1"/>
        <a:stretch>
          <a:fillRect/>
        </a:stretch>
      </xdr:blipFill>
      <xdr:spPr>
        <a:xfrm>
          <a:off x="8562340" y="210527900"/>
          <a:ext cx="20701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7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74"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75"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76"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77"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7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79"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8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8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8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8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84"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85"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86"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87"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8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89"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9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9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9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93"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94"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95"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96"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847090</xdr:rowOff>
    </xdr:to>
    <xdr:pic>
      <xdr:nvPicPr>
        <xdr:cNvPr id="797" name="Picture 140" descr="3142418731510196992515"/>
        <xdr:cNvPicPr/>
      </xdr:nvPicPr>
      <xdr:blipFill>
        <a:blip r:embed="rId1"/>
        <a:stretch>
          <a:fillRect/>
        </a:stretch>
      </xdr:blipFill>
      <xdr:spPr>
        <a:xfrm>
          <a:off x="8562340" y="210527900"/>
          <a:ext cx="15240" cy="847090"/>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98"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799"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800"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801"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5</xdr:col>
      <xdr:colOff>469900</xdr:colOff>
      <xdr:row>110</xdr:row>
      <xdr:rowOff>0</xdr:rowOff>
    </xdr:from>
    <xdr:to>
      <xdr:col>5</xdr:col>
      <xdr:colOff>485140</xdr:colOff>
      <xdr:row>110</xdr:row>
      <xdr:rowOff>1014095</xdr:rowOff>
    </xdr:to>
    <xdr:pic>
      <xdr:nvPicPr>
        <xdr:cNvPr id="802" name="Picture 140" descr="3142418731510196992515"/>
        <xdr:cNvPicPr/>
      </xdr:nvPicPr>
      <xdr:blipFill>
        <a:blip r:embed="rId1"/>
        <a:stretch>
          <a:fillRect/>
        </a:stretch>
      </xdr:blipFill>
      <xdr:spPr>
        <a:xfrm>
          <a:off x="8562340" y="210527900"/>
          <a:ext cx="1524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03"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0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05"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06"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0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0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0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1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1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1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13"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1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15"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16"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1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1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1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2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2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2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23"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2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25"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26"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2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2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2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3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3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3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33"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3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35"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36"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3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3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3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4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4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4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843"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844"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45"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46"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47"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48"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49"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1014095</xdr:rowOff>
    </xdr:to>
    <xdr:pic>
      <xdr:nvPicPr>
        <xdr:cNvPr id="850" name="Picture 140" descr="3142418731510196992515"/>
        <xdr:cNvPicPr/>
      </xdr:nvPicPr>
      <xdr:blipFill>
        <a:blip r:embed="rId1"/>
        <a:stretch>
          <a:fillRect/>
        </a:stretch>
      </xdr:blipFill>
      <xdr:spPr>
        <a:xfrm>
          <a:off x="1489710" y="210527900"/>
          <a:ext cx="21018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5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5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5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5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5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856"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57"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58"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59"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60"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61"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6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6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6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6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6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67"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68"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69"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70"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71"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7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7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7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7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7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77"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78"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79"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80"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881"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8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8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8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8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8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8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88"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89"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90"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91"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9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9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9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9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89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9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98"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899"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00"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01"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0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0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0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0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0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0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08"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09"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10"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11"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1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1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1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1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1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1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18"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19"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20"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921"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2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2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2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2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2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927"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928"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29"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30"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31"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32"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33"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1014095</xdr:rowOff>
    </xdr:to>
    <xdr:pic>
      <xdr:nvPicPr>
        <xdr:cNvPr id="934" name="Picture 140" descr="3142418731510196992515"/>
        <xdr:cNvPicPr/>
      </xdr:nvPicPr>
      <xdr:blipFill>
        <a:blip r:embed="rId1"/>
        <a:stretch>
          <a:fillRect/>
        </a:stretch>
      </xdr:blipFill>
      <xdr:spPr>
        <a:xfrm>
          <a:off x="1489710" y="210527900"/>
          <a:ext cx="210185" cy="1014095"/>
        </a:xfrm>
        <a:prstGeom prst="rect">
          <a:avLst/>
        </a:prstGeom>
        <a:noFill/>
        <a:ln w="9525">
          <a:noFill/>
        </a:ln>
      </xdr:spPr>
    </xdr:pic>
    <xdr:clientData/>
  </xdr:twoCellAnchor>
  <xdr:twoCellAnchor editAs="oneCell">
    <xdr:from>
      <xdr:col>1</xdr:col>
      <xdr:colOff>1292225</xdr:colOff>
      <xdr:row>110</xdr:row>
      <xdr:rowOff>0</xdr:rowOff>
    </xdr:from>
    <xdr:to>
      <xdr:col>1</xdr:col>
      <xdr:colOff>1505585</xdr:colOff>
      <xdr:row>110</xdr:row>
      <xdr:rowOff>1014095</xdr:rowOff>
    </xdr:to>
    <xdr:pic>
      <xdr:nvPicPr>
        <xdr:cNvPr id="935" name="Picture 140" descr="3142418731510196992515"/>
        <xdr:cNvPicPr/>
      </xdr:nvPicPr>
      <xdr:blipFill>
        <a:blip r:embed="rId1"/>
        <a:stretch>
          <a:fillRect/>
        </a:stretch>
      </xdr:blipFill>
      <xdr:spPr>
        <a:xfrm>
          <a:off x="2313940" y="210527900"/>
          <a:ext cx="21336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3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3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3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3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4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941"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42"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43"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44"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45"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46"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4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4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4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5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5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52"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53"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54"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55"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56"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5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5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5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6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6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62"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63"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64"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65"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966"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6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6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6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7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97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72"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7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74"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75"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7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7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7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7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8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8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82"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8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84"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85"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8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8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8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8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9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9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92"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9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94"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95"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99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9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9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99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0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0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02"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0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04"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05"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0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0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0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0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1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1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012"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013"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14"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15"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16"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1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18"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1014095</xdr:rowOff>
    </xdr:to>
    <xdr:pic>
      <xdr:nvPicPr>
        <xdr:cNvPr id="1019" name="Picture 140" descr="3142418731510196992515"/>
        <xdr:cNvPicPr/>
      </xdr:nvPicPr>
      <xdr:blipFill>
        <a:blip r:embed="rId1"/>
        <a:stretch>
          <a:fillRect/>
        </a:stretch>
      </xdr:blipFill>
      <xdr:spPr>
        <a:xfrm>
          <a:off x="8562975" y="210527900"/>
          <a:ext cx="207010"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2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2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2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2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2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025"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26"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2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28"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29"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3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3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3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3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3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3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36"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3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38"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39"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4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4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4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4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4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4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46"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4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48"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49"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5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5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5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5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5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5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5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57"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58"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59"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60"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6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6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6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6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6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6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67"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68"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69"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70"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7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7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7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7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7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7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77"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78"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79"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80"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8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8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8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8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8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8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87"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88"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89"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090"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9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9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9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9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09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096"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097"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98"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099"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0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01"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02"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1014095</xdr:rowOff>
    </xdr:to>
    <xdr:pic>
      <xdr:nvPicPr>
        <xdr:cNvPr id="1103" name="Picture 140" descr="3142418731510196992515"/>
        <xdr:cNvPicPr/>
      </xdr:nvPicPr>
      <xdr:blipFill>
        <a:blip r:embed="rId1"/>
        <a:stretch>
          <a:fillRect/>
        </a:stretch>
      </xdr:blipFill>
      <xdr:spPr>
        <a:xfrm>
          <a:off x="8562975" y="210527900"/>
          <a:ext cx="207010" cy="1014095"/>
        </a:xfrm>
        <a:prstGeom prst="rect">
          <a:avLst/>
        </a:prstGeom>
        <a:noFill/>
        <a:ln w="9525">
          <a:noFill/>
        </a:ln>
      </xdr:spPr>
    </xdr:pic>
    <xdr:clientData/>
  </xdr:twoCellAnchor>
  <xdr:twoCellAnchor editAs="oneCell">
    <xdr:from>
      <xdr:col>5</xdr:col>
      <xdr:colOff>1491615</xdr:colOff>
      <xdr:row>110</xdr:row>
      <xdr:rowOff>0</xdr:rowOff>
    </xdr:from>
    <xdr:to>
      <xdr:col>5</xdr:col>
      <xdr:colOff>1703705</xdr:colOff>
      <xdr:row>110</xdr:row>
      <xdr:rowOff>1014095</xdr:rowOff>
    </xdr:to>
    <xdr:pic>
      <xdr:nvPicPr>
        <xdr:cNvPr id="1104" name="Picture 140" descr="3142418731510196992515"/>
        <xdr:cNvPicPr/>
      </xdr:nvPicPr>
      <xdr:blipFill>
        <a:blip r:embed="rId1"/>
        <a:stretch>
          <a:fillRect/>
        </a:stretch>
      </xdr:blipFill>
      <xdr:spPr>
        <a:xfrm>
          <a:off x="9584055" y="210527900"/>
          <a:ext cx="212090"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0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0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0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0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0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1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11"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12"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13"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14"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1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1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1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1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1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2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21"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22"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23"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24"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2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2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2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2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2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3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31"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32"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33"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134"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3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3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3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3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13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40"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41"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42"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43"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4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4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4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4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4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4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50"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51"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52"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53"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5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5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5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5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5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5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60"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61"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62"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63"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6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6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6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6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6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6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70"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71"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72"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73"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17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7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7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7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7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7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1180"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1181"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82"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83"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84"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85"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86"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1014095</xdr:rowOff>
    </xdr:to>
    <xdr:pic>
      <xdr:nvPicPr>
        <xdr:cNvPr id="1187" name="Picture 140" descr="3142418731510196992515"/>
        <xdr:cNvPicPr/>
      </xdr:nvPicPr>
      <xdr:blipFill>
        <a:blip r:embed="rId1"/>
        <a:stretch>
          <a:fillRect/>
        </a:stretch>
      </xdr:blipFill>
      <xdr:spPr>
        <a:xfrm>
          <a:off x="1489710" y="210527900"/>
          <a:ext cx="21018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8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8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9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9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9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1193"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94"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95"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96"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97"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198"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19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0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0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0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0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04"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05"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06"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07"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08"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0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1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1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1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1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14"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15"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16"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17"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18"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1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2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2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2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2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2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25"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26"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2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28"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2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3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3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3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3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3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35"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36"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3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38"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3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4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4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4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4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4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45"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46"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4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48"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4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5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5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5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5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54"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55"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56"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57"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840105</xdr:rowOff>
    </xdr:to>
    <xdr:pic>
      <xdr:nvPicPr>
        <xdr:cNvPr id="1258" name="Picture 140" descr="3142418731510196992515"/>
        <xdr:cNvPicPr/>
      </xdr:nvPicPr>
      <xdr:blipFill>
        <a:blip r:embed="rId1"/>
        <a:stretch>
          <a:fillRect/>
        </a:stretch>
      </xdr:blipFill>
      <xdr:spPr>
        <a:xfrm>
          <a:off x="1489710" y="210527900"/>
          <a:ext cx="15875" cy="84010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5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6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6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6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6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1264"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847090</xdr:rowOff>
    </xdr:to>
    <xdr:pic>
      <xdr:nvPicPr>
        <xdr:cNvPr id="1265" name="Picture 140" descr="3142418731510196992515"/>
        <xdr:cNvPicPr/>
      </xdr:nvPicPr>
      <xdr:blipFill>
        <a:blip r:embed="rId1"/>
        <a:stretch>
          <a:fillRect/>
        </a:stretch>
      </xdr:blipFill>
      <xdr:spPr>
        <a:xfrm>
          <a:off x="1489710" y="210527900"/>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66"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67"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68"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69"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70"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678180</xdr:colOff>
      <xdr:row>110</xdr:row>
      <xdr:rowOff>1014095</xdr:rowOff>
    </xdr:to>
    <xdr:pic>
      <xdr:nvPicPr>
        <xdr:cNvPr id="1271" name="Picture 140" descr="3142418731510196992515"/>
        <xdr:cNvPicPr/>
      </xdr:nvPicPr>
      <xdr:blipFill>
        <a:blip r:embed="rId1"/>
        <a:stretch>
          <a:fillRect/>
        </a:stretch>
      </xdr:blipFill>
      <xdr:spPr>
        <a:xfrm>
          <a:off x="1489710" y="210527900"/>
          <a:ext cx="210185" cy="1014095"/>
        </a:xfrm>
        <a:prstGeom prst="rect">
          <a:avLst/>
        </a:prstGeom>
        <a:noFill/>
        <a:ln w="9525">
          <a:noFill/>
        </a:ln>
      </xdr:spPr>
    </xdr:pic>
    <xdr:clientData/>
  </xdr:twoCellAnchor>
  <xdr:twoCellAnchor editAs="oneCell">
    <xdr:from>
      <xdr:col>1</xdr:col>
      <xdr:colOff>1292225</xdr:colOff>
      <xdr:row>110</xdr:row>
      <xdr:rowOff>0</xdr:rowOff>
    </xdr:from>
    <xdr:to>
      <xdr:col>1</xdr:col>
      <xdr:colOff>1505585</xdr:colOff>
      <xdr:row>110</xdr:row>
      <xdr:rowOff>1014095</xdr:rowOff>
    </xdr:to>
    <xdr:pic>
      <xdr:nvPicPr>
        <xdr:cNvPr id="1272" name="Picture 140" descr="3142418731510196992515"/>
        <xdr:cNvPicPr/>
      </xdr:nvPicPr>
      <xdr:blipFill>
        <a:blip r:embed="rId1"/>
        <a:stretch>
          <a:fillRect/>
        </a:stretch>
      </xdr:blipFill>
      <xdr:spPr>
        <a:xfrm>
          <a:off x="2313940" y="210527900"/>
          <a:ext cx="21336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7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7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7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7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7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698500</xdr:colOff>
      <xdr:row>110</xdr:row>
      <xdr:rowOff>33655</xdr:rowOff>
    </xdr:from>
    <xdr:to>
      <xdr:col>1</xdr:col>
      <xdr:colOff>908685</xdr:colOff>
      <xdr:row>110</xdr:row>
      <xdr:rowOff>880745</xdr:rowOff>
    </xdr:to>
    <xdr:pic>
      <xdr:nvPicPr>
        <xdr:cNvPr id="1278" name="Picture 140" descr="3142418731510196992515"/>
        <xdr:cNvPicPr/>
      </xdr:nvPicPr>
      <xdr:blipFill>
        <a:blip r:embed="rId1"/>
        <a:stretch>
          <a:fillRect/>
        </a:stretch>
      </xdr:blipFill>
      <xdr:spPr>
        <a:xfrm>
          <a:off x="1720215" y="210561555"/>
          <a:ext cx="21018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79"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80"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81"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82"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83"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8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8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8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8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8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89"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90"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91"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92"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93"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9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9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9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9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29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299"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300"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301"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302"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847090</xdr:rowOff>
    </xdr:to>
    <xdr:pic>
      <xdr:nvPicPr>
        <xdr:cNvPr id="1303" name="Picture 140" descr="3142418731510196992515"/>
        <xdr:cNvPicPr/>
      </xdr:nvPicPr>
      <xdr:blipFill>
        <a:blip r:embed="rId1"/>
        <a:stretch>
          <a:fillRect/>
        </a:stretch>
      </xdr:blipFill>
      <xdr:spPr>
        <a:xfrm>
          <a:off x="1489710" y="210527900"/>
          <a:ext cx="15875" cy="84709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30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30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30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30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30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09"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10"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11"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12"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1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1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1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1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1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1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19"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20"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21"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22"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2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2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2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2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2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2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29"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30"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31"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32"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3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3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3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3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3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3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39"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40"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41"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42"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4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4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4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4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4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4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349"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350"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51"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52"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53"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54"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55"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1014095</xdr:rowOff>
    </xdr:to>
    <xdr:pic>
      <xdr:nvPicPr>
        <xdr:cNvPr id="1356" name="Picture 140" descr="3142418731510196992515"/>
        <xdr:cNvPicPr/>
      </xdr:nvPicPr>
      <xdr:blipFill>
        <a:blip r:embed="rId1"/>
        <a:stretch>
          <a:fillRect/>
        </a:stretch>
      </xdr:blipFill>
      <xdr:spPr>
        <a:xfrm>
          <a:off x="8562975" y="210527900"/>
          <a:ext cx="207010"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57"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5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5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6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6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362"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63"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64"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65"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66"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6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6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6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7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7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7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73"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74"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75"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76"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7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7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7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8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8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8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83"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84"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85"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86"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38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8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8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9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9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9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9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94"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95"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9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397"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9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39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0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0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0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0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04"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05"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0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07"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0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0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1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1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1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1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14"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15"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1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17"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1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1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2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2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2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23"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24"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25"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26"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840105</xdr:rowOff>
    </xdr:to>
    <xdr:pic>
      <xdr:nvPicPr>
        <xdr:cNvPr id="1427" name="Picture 140" descr="3142418731510196992515"/>
        <xdr:cNvPicPr/>
      </xdr:nvPicPr>
      <xdr:blipFill>
        <a:blip r:embed="rId1"/>
        <a:stretch>
          <a:fillRect/>
        </a:stretch>
      </xdr:blipFill>
      <xdr:spPr>
        <a:xfrm>
          <a:off x="8562975" y="210527900"/>
          <a:ext cx="14605" cy="84010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28"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29"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30"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31"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3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433"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847090</xdr:rowOff>
    </xdr:to>
    <xdr:pic>
      <xdr:nvPicPr>
        <xdr:cNvPr id="1434" name="Picture 140" descr="3142418731510196992515"/>
        <xdr:cNvPicPr/>
      </xdr:nvPicPr>
      <xdr:blipFill>
        <a:blip r:embed="rId1"/>
        <a:stretch>
          <a:fillRect/>
        </a:stretch>
      </xdr:blipFill>
      <xdr:spPr>
        <a:xfrm>
          <a:off x="8562975" y="210527900"/>
          <a:ext cx="207010"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35"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36"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3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38"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39"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677545</xdr:colOff>
      <xdr:row>110</xdr:row>
      <xdr:rowOff>1014095</xdr:rowOff>
    </xdr:to>
    <xdr:pic>
      <xdr:nvPicPr>
        <xdr:cNvPr id="1440" name="Picture 140" descr="3142418731510196992515"/>
        <xdr:cNvPicPr/>
      </xdr:nvPicPr>
      <xdr:blipFill>
        <a:blip r:embed="rId1"/>
        <a:stretch>
          <a:fillRect/>
        </a:stretch>
      </xdr:blipFill>
      <xdr:spPr>
        <a:xfrm>
          <a:off x="8562975" y="210527900"/>
          <a:ext cx="207010" cy="1014095"/>
        </a:xfrm>
        <a:prstGeom prst="rect">
          <a:avLst/>
        </a:prstGeom>
        <a:noFill/>
        <a:ln w="9525">
          <a:noFill/>
        </a:ln>
      </xdr:spPr>
    </xdr:pic>
    <xdr:clientData/>
  </xdr:twoCellAnchor>
  <xdr:twoCellAnchor editAs="oneCell">
    <xdr:from>
      <xdr:col>5</xdr:col>
      <xdr:colOff>1491615</xdr:colOff>
      <xdr:row>110</xdr:row>
      <xdr:rowOff>0</xdr:rowOff>
    </xdr:from>
    <xdr:to>
      <xdr:col>5</xdr:col>
      <xdr:colOff>1703705</xdr:colOff>
      <xdr:row>110</xdr:row>
      <xdr:rowOff>1014095</xdr:rowOff>
    </xdr:to>
    <xdr:pic>
      <xdr:nvPicPr>
        <xdr:cNvPr id="1441" name="Picture 140" descr="3142418731510196992515"/>
        <xdr:cNvPicPr/>
      </xdr:nvPicPr>
      <xdr:blipFill>
        <a:blip r:embed="rId1"/>
        <a:stretch>
          <a:fillRect/>
        </a:stretch>
      </xdr:blipFill>
      <xdr:spPr>
        <a:xfrm>
          <a:off x="9584055" y="210527900"/>
          <a:ext cx="212090"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4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4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4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4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4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4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48"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49"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5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51"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5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5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5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5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5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5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58"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59"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6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61"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6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6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6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65"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66"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67"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68"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69"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70"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847090</xdr:rowOff>
    </xdr:to>
    <xdr:pic>
      <xdr:nvPicPr>
        <xdr:cNvPr id="1471" name="Picture 140" descr="3142418731510196992515"/>
        <xdr:cNvPicPr/>
      </xdr:nvPicPr>
      <xdr:blipFill>
        <a:blip r:embed="rId1"/>
        <a:stretch>
          <a:fillRect/>
        </a:stretch>
      </xdr:blipFill>
      <xdr:spPr>
        <a:xfrm>
          <a:off x="8562975" y="210527900"/>
          <a:ext cx="14605" cy="847090"/>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72"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73"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5</xdr:col>
      <xdr:colOff>470535</xdr:colOff>
      <xdr:row>110</xdr:row>
      <xdr:rowOff>0</xdr:rowOff>
    </xdr:from>
    <xdr:to>
      <xdr:col>5</xdr:col>
      <xdr:colOff>485140</xdr:colOff>
      <xdr:row>110</xdr:row>
      <xdr:rowOff>1014095</xdr:rowOff>
    </xdr:to>
    <xdr:pic>
      <xdr:nvPicPr>
        <xdr:cNvPr id="1474" name="Picture 140" descr="3142418731510196992515"/>
        <xdr:cNvPicPr/>
      </xdr:nvPicPr>
      <xdr:blipFill>
        <a:blip r:embed="rId1"/>
        <a:stretch>
          <a:fillRect/>
        </a:stretch>
      </xdr:blipFill>
      <xdr:spPr>
        <a:xfrm>
          <a:off x="8562975" y="210527900"/>
          <a:ext cx="1460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75"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76"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77"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78"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79"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0"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1"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2"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3"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4"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5"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6"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7"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8"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89"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0"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1"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2"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3"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4"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5"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6"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7"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8"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499"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0"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1"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2"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3"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4"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5"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6"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7"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8"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09"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0"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1"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2"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3"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4"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5"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6"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7"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8"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19"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0"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1"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2"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3"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4"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5"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6"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7"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8"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29"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0"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1"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2"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3"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4"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5"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6"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7"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8"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39"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0"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1"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2"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3"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4"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5"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6"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7"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8"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49"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50"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51"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52"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481330</xdr:colOff>
      <xdr:row>110</xdr:row>
      <xdr:rowOff>1013460</xdr:rowOff>
    </xdr:to>
    <xdr:pic>
      <xdr:nvPicPr>
        <xdr:cNvPr id="1553" name="Picture 140" descr="3142418731510196992515"/>
        <xdr:cNvPicPr/>
      </xdr:nvPicPr>
      <xdr:blipFill>
        <a:blip r:embed="rId1"/>
        <a:stretch>
          <a:fillRect/>
        </a:stretch>
      </xdr:blipFill>
      <xdr:spPr>
        <a:xfrm>
          <a:off x="1489710" y="210527900"/>
          <a:ext cx="13335" cy="1013460"/>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5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5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5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5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5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5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6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7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8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59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0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1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1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1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1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1292225</xdr:colOff>
      <xdr:row>110</xdr:row>
      <xdr:rowOff>0</xdr:rowOff>
    </xdr:from>
    <xdr:to>
      <xdr:col>1</xdr:col>
      <xdr:colOff>1505585</xdr:colOff>
      <xdr:row>110</xdr:row>
      <xdr:rowOff>1014095</xdr:rowOff>
    </xdr:to>
    <xdr:pic>
      <xdr:nvPicPr>
        <xdr:cNvPr id="1614" name="Picture 140" descr="3142418731510196992515"/>
        <xdr:cNvPicPr/>
      </xdr:nvPicPr>
      <xdr:blipFill>
        <a:blip r:embed="rId1"/>
        <a:stretch>
          <a:fillRect/>
        </a:stretch>
      </xdr:blipFill>
      <xdr:spPr>
        <a:xfrm>
          <a:off x="2313940" y="210527900"/>
          <a:ext cx="213360"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1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1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1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1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1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5"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6"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7"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8"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29"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30"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31"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32"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33"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483870</xdr:colOff>
      <xdr:row>110</xdr:row>
      <xdr:rowOff>1014095</xdr:rowOff>
    </xdr:to>
    <xdr:pic>
      <xdr:nvPicPr>
        <xdr:cNvPr id="1634" name="Picture 140" descr="3142418731510196992515"/>
        <xdr:cNvPicPr/>
      </xdr:nvPicPr>
      <xdr:blipFill>
        <a:blip r:embed="rId1"/>
        <a:stretch>
          <a:fillRect/>
        </a:stretch>
      </xdr:blipFill>
      <xdr:spPr>
        <a:xfrm>
          <a:off x="1489710" y="210527900"/>
          <a:ext cx="15875" cy="101409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35"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36"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37"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38"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39"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0"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1"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2"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3"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4"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5"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6"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7"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8"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49"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0"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1"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2"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3"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4"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5"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6"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7"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8"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59"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0"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1"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2"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3"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4"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5"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6"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7"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8"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69"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0"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1"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2"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3"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4"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5"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6"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7"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8"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79"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0"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1"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2"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3"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4"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5"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6"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7"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8"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89"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0"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1"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2"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3"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4"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5"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6"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7"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8"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699"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0"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1"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2"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3"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4"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5"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6"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7"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8"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09"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10"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11"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1</xdr:col>
      <xdr:colOff>467995</xdr:colOff>
      <xdr:row>110</xdr:row>
      <xdr:rowOff>0</xdr:rowOff>
    </xdr:from>
    <xdr:to>
      <xdr:col>1</xdr:col>
      <xdr:colOff>481965</xdr:colOff>
      <xdr:row>110</xdr:row>
      <xdr:rowOff>1012825</xdr:rowOff>
    </xdr:to>
    <xdr:pic>
      <xdr:nvPicPr>
        <xdr:cNvPr id="1712" name="Picture 140" descr="3142418731510196992515"/>
        <xdr:cNvPicPr/>
      </xdr:nvPicPr>
      <xdr:blipFill>
        <a:blip r:embed="rId1"/>
        <a:stretch>
          <a:fillRect/>
        </a:stretch>
      </xdr:blipFill>
      <xdr:spPr>
        <a:xfrm>
          <a:off x="1489710" y="210527900"/>
          <a:ext cx="13970" cy="1012825"/>
        </a:xfrm>
        <a:prstGeom prst="rect">
          <a:avLst/>
        </a:prstGeom>
        <a:noFill/>
        <a:ln w="9525">
          <a:noFill/>
        </a:ln>
      </xdr:spPr>
    </xdr:pic>
    <xdr:clientData/>
  </xdr:twoCellAnchor>
  <xdr:twoCellAnchor editAs="oneCell">
    <xdr:from>
      <xdr:col>5</xdr:col>
      <xdr:colOff>120650</xdr:colOff>
      <xdr:row>110</xdr:row>
      <xdr:rowOff>379730</xdr:rowOff>
    </xdr:from>
    <xdr:to>
      <xdr:col>5</xdr:col>
      <xdr:colOff>134620</xdr:colOff>
      <xdr:row>110</xdr:row>
      <xdr:rowOff>1392555</xdr:rowOff>
    </xdr:to>
    <xdr:pic>
      <xdr:nvPicPr>
        <xdr:cNvPr id="1713" name="Picture 140" descr="3142418731510196992515"/>
        <xdr:cNvPicPr/>
      </xdr:nvPicPr>
      <xdr:blipFill>
        <a:blip r:embed="rId1"/>
        <a:stretch>
          <a:fillRect/>
        </a:stretch>
      </xdr:blipFill>
      <xdr:spPr>
        <a:xfrm>
          <a:off x="8213090" y="210907630"/>
          <a:ext cx="13970" cy="1012825"/>
        </a:xfrm>
        <a:prstGeom prst="rect">
          <a:avLst/>
        </a:prstGeom>
        <a:noFill/>
        <a:ln w="9525">
          <a:noFill/>
        </a:ln>
      </xdr:spPr>
    </xdr:pic>
    <xdr:clientData/>
  </xdr:twoCellAnchor>
  <xdr:twoCellAnchor editAs="oneCell">
    <xdr:from>
      <xdr:col>1</xdr:col>
      <xdr:colOff>1292225</xdr:colOff>
      <xdr:row>110</xdr:row>
      <xdr:rowOff>0</xdr:rowOff>
    </xdr:from>
    <xdr:to>
      <xdr:col>1</xdr:col>
      <xdr:colOff>1505585</xdr:colOff>
      <xdr:row>110</xdr:row>
      <xdr:rowOff>1014095</xdr:rowOff>
    </xdr:to>
    <xdr:pic>
      <xdr:nvPicPr>
        <xdr:cNvPr id="1714" name="Picture 140" descr="3142418731510196992515"/>
        <xdr:cNvPicPr/>
      </xdr:nvPicPr>
      <xdr:blipFill>
        <a:blip r:embed="rId1"/>
        <a:stretch>
          <a:fillRect/>
        </a:stretch>
      </xdr:blipFill>
      <xdr:spPr>
        <a:xfrm>
          <a:off x="2313940" y="210527900"/>
          <a:ext cx="213360" cy="101409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78"/>
  <sheetViews>
    <sheetView tabSelected="1" zoomScale="55" zoomScaleNormal="55" workbookViewId="0">
      <pane ySplit="5" topLeftCell="A6" activePane="bottomLeft" state="frozen"/>
      <selection/>
      <selection pane="bottomLeft" activeCell="F183" sqref="F183"/>
    </sheetView>
  </sheetViews>
  <sheetFormatPr defaultColWidth="9" defaultRowHeight="14.25"/>
  <cols>
    <col min="1" max="1" width="13.4083333333333" customWidth="1"/>
    <col min="2" max="2" width="28.7416666666667" style="4" customWidth="1"/>
    <col min="3" max="3" width="15" style="4" customWidth="1"/>
    <col min="4" max="4" width="14.2833333333333" style="5" customWidth="1"/>
    <col min="5" max="5" width="34.7666666666667" style="4" customWidth="1"/>
    <col min="6" max="6" width="86.875" style="4" customWidth="1"/>
    <col min="7" max="7" width="22.5" style="4" customWidth="1"/>
    <col min="8" max="8" width="14.2833333333333" style="4" customWidth="1"/>
    <col min="9" max="9" width="44.0833333333333" style="6" customWidth="1"/>
    <col min="10" max="10" width="41.3583333333333" style="6" customWidth="1"/>
    <col min="11" max="12" width="10.625" style="5"/>
    <col min="13" max="13" width="11.375" style="5"/>
    <col min="14" max="14" width="12.25" style="5"/>
    <col min="15" max="15" width="10.8333333333333" style="5"/>
    <col min="16" max="16" width="12.5" style="5"/>
    <col min="17" max="17" width="14" style="5"/>
    <col min="18" max="18" width="12.25" style="5"/>
    <col min="19" max="19" width="17.2666666666667" style="5" customWidth="1"/>
    <col min="20" max="20" width="17.4916666666667" style="5" customWidth="1"/>
    <col min="21" max="21" width="14" style="4"/>
    <col min="22" max="22" width="9" style="4"/>
  </cols>
  <sheetData>
    <row r="1" ht="40" customHeight="1" spans="1:2">
      <c r="A1" s="7" t="s">
        <v>0</v>
      </c>
      <c r="B1" s="8"/>
    </row>
    <row r="2" ht="102" customHeight="1" spans="1:22">
      <c r="A2" s="9" t="s">
        <v>1</v>
      </c>
      <c r="B2" s="10"/>
      <c r="C2" s="10"/>
      <c r="D2" s="10"/>
      <c r="E2" s="10"/>
      <c r="F2" s="10"/>
      <c r="G2" s="10"/>
      <c r="H2" s="10"/>
      <c r="I2" s="66"/>
      <c r="J2" s="66"/>
      <c r="K2" s="10"/>
      <c r="L2" s="10"/>
      <c r="M2" s="10"/>
      <c r="N2" s="10"/>
      <c r="O2" s="10"/>
      <c r="P2" s="10"/>
      <c r="Q2" s="10"/>
      <c r="R2" s="10"/>
      <c r="S2" s="10"/>
      <c r="T2" s="10"/>
      <c r="U2" s="10"/>
      <c r="V2" s="10"/>
    </row>
    <row r="3" s="1" customFormat="1" ht="39" customHeight="1" spans="1:22">
      <c r="A3" s="11" t="s">
        <v>2</v>
      </c>
      <c r="B3" s="12" t="s">
        <v>3</v>
      </c>
      <c r="C3" s="12" t="s">
        <v>4</v>
      </c>
      <c r="D3" s="12" t="s">
        <v>5</v>
      </c>
      <c r="E3" s="12" t="s">
        <v>6</v>
      </c>
      <c r="F3" s="12" t="s">
        <v>7</v>
      </c>
      <c r="G3" s="12" t="s">
        <v>8</v>
      </c>
      <c r="H3" s="12" t="s">
        <v>9</v>
      </c>
      <c r="I3" s="12" t="s">
        <v>10</v>
      </c>
      <c r="J3" s="12"/>
      <c r="K3" s="12"/>
      <c r="L3" s="12"/>
      <c r="M3" s="12"/>
      <c r="N3" s="12"/>
      <c r="O3" s="12"/>
      <c r="P3" s="12"/>
      <c r="Q3" s="12"/>
      <c r="R3" s="12"/>
      <c r="S3" s="12" t="s">
        <v>11</v>
      </c>
      <c r="T3" s="12" t="s">
        <v>12</v>
      </c>
      <c r="U3" s="12" t="s">
        <v>13</v>
      </c>
      <c r="V3" s="12" t="s">
        <v>14</v>
      </c>
    </row>
    <row r="4" s="1" customFormat="1" ht="53" customHeight="1" spans="1:22">
      <c r="A4" s="11"/>
      <c r="B4" s="12"/>
      <c r="C4" s="12"/>
      <c r="D4" s="12"/>
      <c r="E4" s="12"/>
      <c r="F4" s="12"/>
      <c r="G4" s="12"/>
      <c r="H4" s="12"/>
      <c r="I4" s="12" t="s">
        <v>15</v>
      </c>
      <c r="J4" s="12" t="s">
        <v>16</v>
      </c>
      <c r="K4" s="12" t="s">
        <v>17</v>
      </c>
      <c r="L4" s="12"/>
      <c r="M4" s="12" t="s">
        <v>18</v>
      </c>
      <c r="N4" s="12"/>
      <c r="O4" s="12"/>
      <c r="P4" s="12" t="s">
        <v>19</v>
      </c>
      <c r="Q4" s="12"/>
      <c r="R4" s="12"/>
      <c r="S4" s="12"/>
      <c r="T4" s="12"/>
      <c r="U4" s="12"/>
      <c r="V4" s="12"/>
    </row>
    <row r="5" s="1" customFormat="1" ht="103" customHeight="1" spans="1:22">
      <c r="A5" s="11"/>
      <c r="B5" s="12"/>
      <c r="C5" s="12"/>
      <c r="D5" s="12"/>
      <c r="E5" s="12"/>
      <c r="F5" s="12"/>
      <c r="G5" s="12"/>
      <c r="H5" s="12"/>
      <c r="I5" s="12"/>
      <c r="J5" s="12"/>
      <c r="K5" s="12" t="s">
        <v>20</v>
      </c>
      <c r="L5" s="12" t="s">
        <v>21</v>
      </c>
      <c r="M5" s="12" t="s">
        <v>22</v>
      </c>
      <c r="N5" s="12" t="s">
        <v>23</v>
      </c>
      <c r="O5" s="12" t="s">
        <v>24</v>
      </c>
      <c r="P5" s="12" t="s">
        <v>22</v>
      </c>
      <c r="Q5" s="12" t="s">
        <v>25</v>
      </c>
      <c r="R5" s="12" t="s">
        <v>26</v>
      </c>
      <c r="S5" s="12"/>
      <c r="T5" s="12"/>
      <c r="U5" s="12"/>
      <c r="V5" s="12"/>
    </row>
    <row r="6" ht="77" customHeight="1" spans="1:22">
      <c r="A6" s="13" t="s">
        <v>27</v>
      </c>
      <c r="B6" s="14"/>
      <c r="C6" s="14"/>
      <c r="D6" s="14"/>
      <c r="E6" s="14"/>
      <c r="F6" s="14"/>
      <c r="G6" s="15">
        <f>SUM(G7+G41+G138+G146+G170+G173)</f>
        <v>56125.68</v>
      </c>
      <c r="H6" s="14"/>
      <c r="I6" s="67"/>
      <c r="J6" s="67"/>
      <c r="K6" s="14"/>
      <c r="L6" s="14"/>
      <c r="M6" s="14"/>
      <c r="N6" s="14"/>
      <c r="O6" s="14"/>
      <c r="P6" s="14"/>
      <c r="Q6" s="14"/>
      <c r="R6" s="14"/>
      <c r="S6" s="14"/>
      <c r="T6" s="14"/>
      <c r="U6" s="87"/>
      <c r="V6" s="87"/>
    </row>
    <row r="7" ht="76" customHeight="1" spans="1:22">
      <c r="A7" s="16" t="s">
        <v>28</v>
      </c>
      <c r="B7" s="17" t="s">
        <v>29</v>
      </c>
      <c r="C7" s="18"/>
      <c r="D7" s="18"/>
      <c r="E7" s="19"/>
      <c r="F7" s="20"/>
      <c r="G7" s="21">
        <f>SUM(G8+G24+G35)</f>
        <v>6952.48</v>
      </c>
      <c r="H7" s="22"/>
      <c r="I7" s="20"/>
      <c r="J7" s="20"/>
      <c r="K7" s="68"/>
      <c r="L7" s="68"/>
      <c r="M7" s="68"/>
      <c r="N7" s="68"/>
      <c r="O7" s="68"/>
      <c r="P7" s="68"/>
      <c r="Q7" s="68"/>
      <c r="R7" s="68"/>
      <c r="S7" s="58"/>
      <c r="T7" s="58"/>
      <c r="U7" s="58"/>
      <c r="V7" s="88"/>
    </row>
    <row r="8" ht="205" customHeight="1" spans="1:22">
      <c r="A8" s="23" t="s">
        <v>30</v>
      </c>
      <c r="B8" s="24" t="s">
        <v>31</v>
      </c>
      <c r="C8" s="25" t="s">
        <v>32</v>
      </c>
      <c r="D8" s="25" t="s">
        <v>33</v>
      </c>
      <c r="E8" s="26" t="s">
        <v>34</v>
      </c>
      <c r="F8" s="26" t="s">
        <v>35</v>
      </c>
      <c r="G8" s="25">
        <f t="shared" ref="G8:R8" si="0">SUM(G9:G23)</f>
        <v>395.48</v>
      </c>
      <c r="H8" s="18"/>
      <c r="I8" s="26" t="s">
        <v>36</v>
      </c>
      <c r="J8" s="26" t="s">
        <v>36</v>
      </c>
      <c r="K8" s="25">
        <f t="shared" si="0"/>
        <v>34</v>
      </c>
      <c r="L8" s="25">
        <f t="shared" si="0"/>
        <v>35</v>
      </c>
      <c r="M8" s="25">
        <f t="shared" si="0"/>
        <v>0.0209</v>
      </c>
      <c r="N8" s="25">
        <f t="shared" si="0"/>
        <v>0.0037</v>
      </c>
      <c r="O8" s="25">
        <f t="shared" si="0"/>
        <v>0.0172</v>
      </c>
      <c r="P8" s="25">
        <f t="shared" si="0"/>
        <v>0.0754</v>
      </c>
      <c r="Q8" s="25">
        <f t="shared" si="0"/>
        <v>0.0143</v>
      </c>
      <c r="R8" s="25">
        <f t="shared" si="0"/>
        <v>0.0611</v>
      </c>
      <c r="S8" s="25" t="s">
        <v>37</v>
      </c>
      <c r="T8" s="25" t="s">
        <v>38</v>
      </c>
      <c r="U8" s="22">
        <v>2024.1</v>
      </c>
      <c r="V8" s="89"/>
    </row>
    <row r="9" ht="87" customHeight="1" spans="1:22">
      <c r="A9" s="27">
        <v>1</v>
      </c>
      <c r="B9" s="24" t="s">
        <v>39</v>
      </c>
      <c r="C9" s="25" t="s">
        <v>32</v>
      </c>
      <c r="D9" s="25" t="s">
        <v>33</v>
      </c>
      <c r="E9" s="26" t="s">
        <v>40</v>
      </c>
      <c r="F9" s="26" t="s">
        <v>41</v>
      </c>
      <c r="G9" s="25">
        <v>23.12</v>
      </c>
      <c r="H9" s="18"/>
      <c r="I9" s="26" t="s">
        <v>42</v>
      </c>
      <c r="J9" s="26" t="s">
        <v>42</v>
      </c>
      <c r="K9" s="25">
        <v>2</v>
      </c>
      <c r="L9" s="25">
        <v>2</v>
      </c>
      <c r="M9" s="25">
        <f t="shared" ref="M9:M23" si="1">N9+O9</f>
        <v>0.0008</v>
      </c>
      <c r="N9" s="25">
        <v>0.0001</v>
      </c>
      <c r="O9" s="25">
        <v>0.0007</v>
      </c>
      <c r="P9" s="25">
        <f t="shared" ref="P9:P23" si="2">Q9+R9</f>
        <v>0.0029</v>
      </c>
      <c r="Q9" s="25">
        <v>0.0007</v>
      </c>
      <c r="R9" s="25">
        <v>0.0022</v>
      </c>
      <c r="S9" s="25" t="s">
        <v>37</v>
      </c>
      <c r="T9" s="25" t="s">
        <v>43</v>
      </c>
      <c r="U9" s="22">
        <v>2024.1</v>
      </c>
      <c r="V9" s="89"/>
    </row>
    <row r="10" ht="153" customHeight="1" spans="1:22">
      <c r="A10" s="27">
        <v>2</v>
      </c>
      <c r="B10" s="24" t="s">
        <v>44</v>
      </c>
      <c r="C10" s="25" t="s">
        <v>32</v>
      </c>
      <c r="D10" s="25" t="s">
        <v>33</v>
      </c>
      <c r="E10" s="26" t="s">
        <v>45</v>
      </c>
      <c r="F10" s="26" t="s">
        <v>46</v>
      </c>
      <c r="G10" s="25">
        <v>75.12</v>
      </c>
      <c r="H10" s="18"/>
      <c r="I10" s="26" t="s">
        <v>47</v>
      </c>
      <c r="J10" s="26" t="s">
        <v>47</v>
      </c>
      <c r="K10" s="25">
        <v>7</v>
      </c>
      <c r="L10" s="25">
        <v>4</v>
      </c>
      <c r="M10" s="25">
        <f t="shared" si="1"/>
        <v>0.0035</v>
      </c>
      <c r="N10" s="25">
        <v>0.0002</v>
      </c>
      <c r="O10" s="25">
        <v>0.0033</v>
      </c>
      <c r="P10" s="25">
        <f t="shared" si="2"/>
        <v>0.0133</v>
      </c>
      <c r="Q10" s="25">
        <v>0.0011</v>
      </c>
      <c r="R10" s="25">
        <v>0.0122</v>
      </c>
      <c r="S10" s="25" t="s">
        <v>37</v>
      </c>
      <c r="T10" s="25" t="s">
        <v>48</v>
      </c>
      <c r="U10" s="22">
        <v>2024.1</v>
      </c>
      <c r="V10" s="89"/>
    </row>
    <row r="11" ht="110" customHeight="1" spans="1:22">
      <c r="A11" s="27">
        <v>3</v>
      </c>
      <c r="B11" s="24" t="s">
        <v>49</v>
      </c>
      <c r="C11" s="25" t="s">
        <v>32</v>
      </c>
      <c r="D11" s="25" t="s">
        <v>33</v>
      </c>
      <c r="E11" s="26" t="s">
        <v>50</v>
      </c>
      <c r="F11" s="26" t="s">
        <v>51</v>
      </c>
      <c r="G11" s="25">
        <v>13.4</v>
      </c>
      <c r="H11" s="18"/>
      <c r="I11" s="26" t="s">
        <v>52</v>
      </c>
      <c r="J11" s="26" t="s">
        <v>52</v>
      </c>
      <c r="K11" s="25">
        <v>3</v>
      </c>
      <c r="L11" s="25">
        <v>2</v>
      </c>
      <c r="M11" s="25">
        <f t="shared" si="1"/>
        <v>0.0012</v>
      </c>
      <c r="N11" s="25">
        <v>0.0005</v>
      </c>
      <c r="O11" s="25">
        <v>0.0007</v>
      </c>
      <c r="P11" s="25">
        <f t="shared" si="2"/>
        <v>0.0046</v>
      </c>
      <c r="Q11" s="25">
        <v>0.0018</v>
      </c>
      <c r="R11" s="25">
        <v>0.0028</v>
      </c>
      <c r="S11" s="25" t="s">
        <v>37</v>
      </c>
      <c r="T11" s="25" t="s">
        <v>53</v>
      </c>
      <c r="U11" s="22">
        <v>2024.1</v>
      </c>
      <c r="V11" s="89"/>
    </row>
    <row r="12" ht="66" customHeight="1" spans="1:22">
      <c r="A12" s="27">
        <v>4</v>
      </c>
      <c r="B12" s="24" t="s">
        <v>54</v>
      </c>
      <c r="C12" s="25" t="s">
        <v>32</v>
      </c>
      <c r="D12" s="25" t="s">
        <v>33</v>
      </c>
      <c r="E12" s="26" t="s">
        <v>55</v>
      </c>
      <c r="F12" s="26" t="s">
        <v>56</v>
      </c>
      <c r="G12" s="25">
        <v>24</v>
      </c>
      <c r="H12" s="18"/>
      <c r="I12" s="26" t="s">
        <v>57</v>
      </c>
      <c r="J12" s="26" t="s">
        <v>57</v>
      </c>
      <c r="K12" s="25">
        <v>0</v>
      </c>
      <c r="L12" s="25">
        <v>3</v>
      </c>
      <c r="M12" s="25">
        <f t="shared" si="1"/>
        <v>0.0013</v>
      </c>
      <c r="N12" s="25">
        <v>0.0001</v>
      </c>
      <c r="O12" s="25">
        <v>0.0012</v>
      </c>
      <c r="P12" s="25">
        <f t="shared" si="2"/>
        <v>0.0055</v>
      </c>
      <c r="Q12" s="25">
        <v>0.0005</v>
      </c>
      <c r="R12" s="25">
        <v>0.005</v>
      </c>
      <c r="S12" s="25" t="s">
        <v>37</v>
      </c>
      <c r="T12" s="25" t="s">
        <v>58</v>
      </c>
      <c r="U12" s="22">
        <v>2024.1</v>
      </c>
      <c r="V12" s="89"/>
    </row>
    <row r="13" ht="66" customHeight="1" spans="1:22">
      <c r="A13" s="27">
        <v>5</v>
      </c>
      <c r="B13" s="24" t="s">
        <v>59</v>
      </c>
      <c r="C13" s="25" t="s">
        <v>32</v>
      </c>
      <c r="D13" s="25" t="s">
        <v>33</v>
      </c>
      <c r="E13" s="26" t="s">
        <v>60</v>
      </c>
      <c r="F13" s="26" t="s">
        <v>61</v>
      </c>
      <c r="G13" s="25">
        <v>16.1</v>
      </c>
      <c r="H13" s="18"/>
      <c r="I13" s="26" t="s">
        <v>42</v>
      </c>
      <c r="J13" s="26" t="s">
        <v>42</v>
      </c>
      <c r="K13" s="25">
        <v>2</v>
      </c>
      <c r="L13" s="25">
        <v>1</v>
      </c>
      <c r="M13" s="25">
        <f t="shared" si="1"/>
        <v>0.0008</v>
      </c>
      <c r="N13" s="25">
        <v>0</v>
      </c>
      <c r="O13" s="25">
        <v>0.0008</v>
      </c>
      <c r="P13" s="25">
        <f t="shared" si="2"/>
        <v>0.0024</v>
      </c>
      <c r="Q13" s="25">
        <v>0</v>
      </c>
      <c r="R13" s="25">
        <v>0.0024</v>
      </c>
      <c r="S13" s="25" t="s">
        <v>37</v>
      </c>
      <c r="T13" s="25" t="s">
        <v>62</v>
      </c>
      <c r="U13" s="22">
        <v>2024.1</v>
      </c>
      <c r="V13" s="89"/>
    </row>
    <row r="14" ht="66" customHeight="1" spans="1:22">
      <c r="A14" s="27">
        <v>6</v>
      </c>
      <c r="B14" s="24" t="s">
        <v>63</v>
      </c>
      <c r="C14" s="25" t="s">
        <v>32</v>
      </c>
      <c r="D14" s="25" t="s">
        <v>33</v>
      </c>
      <c r="E14" s="26" t="s">
        <v>64</v>
      </c>
      <c r="F14" s="26" t="s">
        <v>65</v>
      </c>
      <c r="G14" s="25">
        <v>7.7</v>
      </c>
      <c r="H14" s="18"/>
      <c r="I14" s="26" t="s">
        <v>66</v>
      </c>
      <c r="J14" s="26" t="s">
        <v>66</v>
      </c>
      <c r="K14" s="25">
        <v>3</v>
      </c>
      <c r="L14" s="25">
        <v>1</v>
      </c>
      <c r="M14" s="25">
        <f t="shared" si="1"/>
        <v>0.0007</v>
      </c>
      <c r="N14" s="25">
        <v>0.0002</v>
      </c>
      <c r="O14" s="25">
        <v>0.0005</v>
      </c>
      <c r="P14" s="25">
        <f t="shared" si="2"/>
        <v>0.0024</v>
      </c>
      <c r="Q14" s="25">
        <v>0.0011</v>
      </c>
      <c r="R14" s="25">
        <v>0.0013</v>
      </c>
      <c r="S14" s="25" t="s">
        <v>37</v>
      </c>
      <c r="T14" s="25" t="s">
        <v>67</v>
      </c>
      <c r="U14" s="22">
        <v>2024.1</v>
      </c>
      <c r="V14" s="89"/>
    </row>
    <row r="15" ht="89" customHeight="1" spans="1:22">
      <c r="A15" s="27">
        <v>7</v>
      </c>
      <c r="B15" s="24" t="s">
        <v>68</v>
      </c>
      <c r="C15" s="25" t="s">
        <v>32</v>
      </c>
      <c r="D15" s="25" t="s">
        <v>33</v>
      </c>
      <c r="E15" s="26" t="s">
        <v>69</v>
      </c>
      <c r="F15" s="26" t="s">
        <v>70</v>
      </c>
      <c r="G15" s="25">
        <v>13.8</v>
      </c>
      <c r="H15" s="18"/>
      <c r="I15" s="26" t="s">
        <v>71</v>
      </c>
      <c r="J15" s="26" t="s">
        <v>71</v>
      </c>
      <c r="K15" s="25">
        <v>1</v>
      </c>
      <c r="L15" s="25">
        <v>4</v>
      </c>
      <c r="M15" s="25">
        <f t="shared" si="1"/>
        <v>0.0009</v>
      </c>
      <c r="N15" s="25">
        <v>0</v>
      </c>
      <c r="O15" s="25">
        <v>0.0009</v>
      </c>
      <c r="P15" s="25">
        <f t="shared" si="2"/>
        <v>0.0034</v>
      </c>
      <c r="Q15" s="25">
        <v>0</v>
      </c>
      <c r="R15" s="25">
        <v>0.0034</v>
      </c>
      <c r="S15" s="25" t="s">
        <v>37</v>
      </c>
      <c r="T15" s="25" t="s">
        <v>72</v>
      </c>
      <c r="U15" s="22">
        <v>2024.1</v>
      </c>
      <c r="V15" s="89"/>
    </row>
    <row r="16" ht="66" customHeight="1" spans="1:22">
      <c r="A16" s="27">
        <v>8</v>
      </c>
      <c r="B16" s="24" t="s">
        <v>73</v>
      </c>
      <c r="C16" s="25" t="s">
        <v>32</v>
      </c>
      <c r="D16" s="25" t="s">
        <v>33</v>
      </c>
      <c r="E16" s="26" t="s">
        <v>74</v>
      </c>
      <c r="F16" s="26" t="s">
        <v>75</v>
      </c>
      <c r="G16" s="25">
        <v>0.8</v>
      </c>
      <c r="H16" s="18"/>
      <c r="I16" s="26" t="s">
        <v>76</v>
      </c>
      <c r="J16" s="26" t="s">
        <v>76</v>
      </c>
      <c r="K16" s="25">
        <v>0</v>
      </c>
      <c r="L16" s="25">
        <v>1</v>
      </c>
      <c r="M16" s="25">
        <f t="shared" si="1"/>
        <v>0.0001</v>
      </c>
      <c r="N16" s="25">
        <v>0</v>
      </c>
      <c r="O16" s="25">
        <v>0.0001</v>
      </c>
      <c r="P16" s="25">
        <f t="shared" si="2"/>
        <v>0.0003</v>
      </c>
      <c r="Q16" s="25">
        <v>0</v>
      </c>
      <c r="R16" s="25">
        <v>0.0003</v>
      </c>
      <c r="S16" s="25" t="s">
        <v>37</v>
      </c>
      <c r="T16" s="25" t="s">
        <v>77</v>
      </c>
      <c r="U16" s="22">
        <v>2024.1</v>
      </c>
      <c r="V16" s="89"/>
    </row>
    <row r="17" ht="81" customHeight="1" spans="1:22">
      <c r="A17" s="27">
        <v>9</v>
      </c>
      <c r="B17" s="24" t="s">
        <v>78</v>
      </c>
      <c r="C17" s="25" t="s">
        <v>32</v>
      </c>
      <c r="D17" s="25" t="s">
        <v>33</v>
      </c>
      <c r="E17" s="26" t="s">
        <v>79</v>
      </c>
      <c r="F17" s="26" t="s">
        <v>80</v>
      </c>
      <c r="G17" s="25">
        <v>7.5</v>
      </c>
      <c r="H17" s="18"/>
      <c r="I17" s="26" t="s">
        <v>81</v>
      </c>
      <c r="J17" s="26" t="s">
        <v>81</v>
      </c>
      <c r="K17" s="25">
        <v>1</v>
      </c>
      <c r="L17" s="25">
        <v>2</v>
      </c>
      <c r="M17" s="25">
        <f t="shared" si="1"/>
        <v>0.0004</v>
      </c>
      <c r="N17" s="25">
        <v>0</v>
      </c>
      <c r="O17" s="25">
        <v>0.0004</v>
      </c>
      <c r="P17" s="25">
        <f t="shared" si="2"/>
        <v>0.0012</v>
      </c>
      <c r="Q17" s="25">
        <v>0</v>
      </c>
      <c r="R17" s="25">
        <v>0.0012</v>
      </c>
      <c r="S17" s="25" t="s">
        <v>37</v>
      </c>
      <c r="T17" s="25" t="s">
        <v>82</v>
      </c>
      <c r="U17" s="22">
        <v>2024.1</v>
      </c>
      <c r="V17" s="89"/>
    </row>
    <row r="18" ht="111" customHeight="1" spans="1:22">
      <c r="A18" s="27">
        <v>10</v>
      </c>
      <c r="B18" s="24" t="s">
        <v>83</v>
      </c>
      <c r="C18" s="25" t="s">
        <v>32</v>
      </c>
      <c r="D18" s="25" t="s">
        <v>33</v>
      </c>
      <c r="E18" s="26" t="s">
        <v>84</v>
      </c>
      <c r="F18" s="26" t="s">
        <v>85</v>
      </c>
      <c r="G18" s="25">
        <v>48.3</v>
      </c>
      <c r="H18" s="18"/>
      <c r="I18" s="26" t="s">
        <v>86</v>
      </c>
      <c r="J18" s="26" t="s">
        <v>86</v>
      </c>
      <c r="K18" s="25">
        <v>1</v>
      </c>
      <c r="L18" s="25">
        <v>4</v>
      </c>
      <c r="M18" s="25">
        <f t="shared" si="1"/>
        <v>0.0022</v>
      </c>
      <c r="N18" s="25">
        <v>0.0003</v>
      </c>
      <c r="O18" s="25">
        <v>0.0019</v>
      </c>
      <c r="P18" s="25">
        <f t="shared" si="2"/>
        <v>0.0073</v>
      </c>
      <c r="Q18" s="25">
        <v>0.0007</v>
      </c>
      <c r="R18" s="25">
        <v>0.0066</v>
      </c>
      <c r="S18" s="25" t="s">
        <v>37</v>
      </c>
      <c r="T18" s="25" t="s">
        <v>87</v>
      </c>
      <c r="U18" s="22">
        <v>2024.1</v>
      </c>
      <c r="V18" s="89"/>
    </row>
    <row r="19" ht="144" customHeight="1" spans="1:22">
      <c r="A19" s="27">
        <v>11</v>
      </c>
      <c r="B19" s="24" t="s">
        <v>88</v>
      </c>
      <c r="C19" s="25" t="s">
        <v>32</v>
      </c>
      <c r="D19" s="25" t="s">
        <v>33</v>
      </c>
      <c r="E19" s="26" t="s">
        <v>89</v>
      </c>
      <c r="F19" s="26" t="s">
        <v>90</v>
      </c>
      <c r="G19" s="25">
        <v>66.4</v>
      </c>
      <c r="H19" s="18"/>
      <c r="I19" s="26" t="s">
        <v>91</v>
      </c>
      <c r="J19" s="26" t="s">
        <v>91</v>
      </c>
      <c r="K19" s="25">
        <v>5</v>
      </c>
      <c r="L19" s="25">
        <v>4</v>
      </c>
      <c r="M19" s="25">
        <f t="shared" si="1"/>
        <v>0.0029</v>
      </c>
      <c r="N19" s="25">
        <v>0.0005</v>
      </c>
      <c r="O19" s="25">
        <v>0.0024</v>
      </c>
      <c r="P19" s="25">
        <f t="shared" si="2"/>
        <v>0.0119</v>
      </c>
      <c r="Q19" s="25">
        <v>0.002</v>
      </c>
      <c r="R19" s="25">
        <v>0.0099</v>
      </c>
      <c r="S19" s="25" t="s">
        <v>37</v>
      </c>
      <c r="T19" s="25" t="s">
        <v>92</v>
      </c>
      <c r="U19" s="22">
        <v>2024.1</v>
      </c>
      <c r="V19" s="89"/>
    </row>
    <row r="20" ht="91" customHeight="1" spans="1:22">
      <c r="A20" s="27">
        <v>12</v>
      </c>
      <c r="B20" s="24" t="s">
        <v>93</v>
      </c>
      <c r="C20" s="25" t="s">
        <v>32</v>
      </c>
      <c r="D20" s="25" t="s">
        <v>33</v>
      </c>
      <c r="E20" s="26" t="s">
        <v>94</v>
      </c>
      <c r="F20" s="26" t="s">
        <v>95</v>
      </c>
      <c r="G20" s="25">
        <v>12</v>
      </c>
      <c r="H20" s="18"/>
      <c r="I20" s="26" t="s">
        <v>71</v>
      </c>
      <c r="J20" s="26" t="s">
        <v>71</v>
      </c>
      <c r="K20" s="25">
        <v>2</v>
      </c>
      <c r="L20" s="25">
        <v>2</v>
      </c>
      <c r="M20" s="25">
        <f t="shared" si="1"/>
        <v>0.0009</v>
      </c>
      <c r="N20" s="25">
        <v>0.0001</v>
      </c>
      <c r="O20" s="25">
        <v>0.0008</v>
      </c>
      <c r="P20" s="25">
        <f t="shared" si="2"/>
        <v>0.0034</v>
      </c>
      <c r="Q20" s="25">
        <v>0.0005</v>
      </c>
      <c r="R20" s="25">
        <v>0.0029</v>
      </c>
      <c r="S20" s="25" t="s">
        <v>37</v>
      </c>
      <c r="T20" s="25" t="s">
        <v>96</v>
      </c>
      <c r="U20" s="22">
        <v>2024.1</v>
      </c>
      <c r="V20" s="89"/>
    </row>
    <row r="21" ht="114" customHeight="1" spans="1:22">
      <c r="A21" s="27">
        <v>13</v>
      </c>
      <c r="B21" s="24" t="s">
        <v>97</v>
      </c>
      <c r="C21" s="25" t="s">
        <v>32</v>
      </c>
      <c r="D21" s="25" t="s">
        <v>33</v>
      </c>
      <c r="E21" s="26" t="s">
        <v>98</v>
      </c>
      <c r="F21" s="26" t="s">
        <v>99</v>
      </c>
      <c r="G21" s="25">
        <v>51.64</v>
      </c>
      <c r="H21" s="18"/>
      <c r="I21" s="26" t="s">
        <v>100</v>
      </c>
      <c r="J21" s="26" t="s">
        <v>100</v>
      </c>
      <c r="K21" s="25">
        <v>3</v>
      </c>
      <c r="L21" s="25">
        <v>5</v>
      </c>
      <c r="M21" s="25">
        <f t="shared" si="1"/>
        <v>0.0025</v>
      </c>
      <c r="N21" s="25">
        <v>0.0002</v>
      </c>
      <c r="O21" s="25">
        <v>0.0023</v>
      </c>
      <c r="P21" s="25">
        <f t="shared" si="2"/>
        <v>0.0073</v>
      </c>
      <c r="Q21" s="25">
        <v>0.0007</v>
      </c>
      <c r="R21" s="25">
        <v>0.0066</v>
      </c>
      <c r="S21" s="25" t="s">
        <v>37</v>
      </c>
      <c r="T21" s="25" t="s">
        <v>101</v>
      </c>
      <c r="U21" s="22">
        <v>2024.1</v>
      </c>
      <c r="V21" s="89"/>
    </row>
    <row r="22" ht="91" customHeight="1" spans="1:22">
      <c r="A22" s="27">
        <v>14</v>
      </c>
      <c r="B22" s="24" t="s">
        <v>102</v>
      </c>
      <c r="C22" s="25" t="s">
        <v>32</v>
      </c>
      <c r="D22" s="25" t="s">
        <v>33</v>
      </c>
      <c r="E22" s="26" t="s">
        <v>103</v>
      </c>
      <c r="F22" s="26" t="s">
        <v>104</v>
      </c>
      <c r="G22" s="25">
        <v>24.8</v>
      </c>
      <c r="H22" s="18"/>
      <c r="I22" s="26" t="s">
        <v>105</v>
      </c>
      <c r="J22" s="26" t="s">
        <v>105</v>
      </c>
      <c r="K22" s="25">
        <v>4</v>
      </c>
      <c r="L22" s="25">
        <v>0</v>
      </c>
      <c r="M22" s="25">
        <f t="shared" si="1"/>
        <v>0.0018</v>
      </c>
      <c r="N22" s="25">
        <v>0.0014</v>
      </c>
      <c r="O22" s="25">
        <v>0.0004</v>
      </c>
      <c r="P22" s="25">
        <f t="shared" si="2"/>
        <v>0.0062</v>
      </c>
      <c r="Q22" s="25">
        <v>0.0048</v>
      </c>
      <c r="R22" s="25">
        <v>0.0014</v>
      </c>
      <c r="S22" s="25" t="s">
        <v>37</v>
      </c>
      <c r="T22" s="25" t="s">
        <v>106</v>
      </c>
      <c r="U22" s="22">
        <v>2024.1</v>
      </c>
      <c r="V22" s="89"/>
    </row>
    <row r="23" ht="100" customHeight="1" spans="1:22">
      <c r="A23" s="27">
        <v>15</v>
      </c>
      <c r="B23" s="24" t="s">
        <v>107</v>
      </c>
      <c r="C23" s="25" t="s">
        <v>32</v>
      </c>
      <c r="D23" s="25" t="s">
        <v>33</v>
      </c>
      <c r="E23" s="26" t="s">
        <v>108</v>
      </c>
      <c r="F23" s="26" t="s">
        <v>109</v>
      </c>
      <c r="G23" s="25">
        <v>10.8</v>
      </c>
      <c r="H23" s="18"/>
      <c r="I23" s="26" t="s">
        <v>71</v>
      </c>
      <c r="J23" s="26" t="s">
        <v>71</v>
      </c>
      <c r="K23" s="25">
        <v>0</v>
      </c>
      <c r="L23" s="25">
        <v>0</v>
      </c>
      <c r="M23" s="25">
        <f t="shared" si="1"/>
        <v>0.0009</v>
      </c>
      <c r="N23" s="25">
        <v>0.0001</v>
      </c>
      <c r="O23" s="25">
        <v>0.0008</v>
      </c>
      <c r="P23" s="25">
        <f t="shared" si="2"/>
        <v>0.0033</v>
      </c>
      <c r="Q23" s="25">
        <v>0.0004</v>
      </c>
      <c r="R23" s="25">
        <v>0.0029</v>
      </c>
      <c r="S23" s="25" t="s">
        <v>37</v>
      </c>
      <c r="T23" s="25" t="s">
        <v>110</v>
      </c>
      <c r="U23" s="22">
        <v>2024.1</v>
      </c>
      <c r="V23" s="89"/>
    </row>
    <row r="24" ht="66" customHeight="1" spans="1:22">
      <c r="A24" s="28" t="s">
        <v>111</v>
      </c>
      <c r="B24" s="29" t="s">
        <v>112</v>
      </c>
      <c r="C24" s="30"/>
      <c r="D24" s="30"/>
      <c r="E24" s="17"/>
      <c r="F24" s="31"/>
      <c r="G24" s="32">
        <f>SUM(G25:G34)</f>
        <v>6235</v>
      </c>
      <c r="H24" s="33"/>
      <c r="I24" s="69"/>
      <c r="J24" s="69"/>
      <c r="K24" s="70"/>
      <c r="L24" s="70"/>
      <c r="M24" s="71"/>
      <c r="N24" s="71"/>
      <c r="O24" s="71"/>
      <c r="P24" s="71"/>
      <c r="Q24" s="71"/>
      <c r="R24" s="71"/>
      <c r="S24" s="90"/>
      <c r="T24" s="90"/>
      <c r="U24" s="90"/>
      <c r="V24" s="89"/>
    </row>
    <row r="25" s="2" customFormat="1" ht="111" customHeight="1" spans="1:22">
      <c r="A25" s="28">
        <v>1</v>
      </c>
      <c r="B25" s="34" t="s">
        <v>113</v>
      </c>
      <c r="C25" s="35" t="s">
        <v>114</v>
      </c>
      <c r="D25" s="36" t="s">
        <v>115</v>
      </c>
      <c r="E25" s="37" t="s">
        <v>116</v>
      </c>
      <c r="F25" s="38" t="s">
        <v>117</v>
      </c>
      <c r="G25" s="39">
        <v>3000</v>
      </c>
      <c r="H25" s="33"/>
      <c r="I25" s="69"/>
      <c r="J25" s="69"/>
      <c r="K25" s="72">
        <v>1</v>
      </c>
      <c r="L25" s="72">
        <v>0</v>
      </c>
      <c r="M25" s="71"/>
      <c r="N25" s="71"/>
      <c r="O25" s="71"/>
      <c r="P25" s="71"/>
      <c r="Q25" s="71"/>
      <c r="R25" s="71"/>
      <c r="S25" s="43" t="s">
        <v>118</v>
      </c>
      <c r="T25" s="43" t="s">
        <v>118</v>
      </c>
      <c r="U25" s="22">
        <v>2024.1</v>
      </c>
      <c r="V25" s="89"/>
    </row>
    <row r="26" s="2" customFormat="1" ht="136" customHeight="1" spans="1:22">
      <c r="A26" s="28">
        <v>2</v>
      </c>
      <c r="B26" s="40" t="s">
        <v>119</v>
      </c>
      <c r="C26" s="35" t="s">
        <v>114</v>
      </c>
      <c r="D26" s="36" t="s">
        <v>115</v>
      </c>
      <c r="E26" s="37" t="s">
        <v>120</v>
      </c>
      <c r="F26" s="38" t="s">
        <v>121</v>
      </c>
      <c r="G26" s="39">
        <v>320</v>
      </c>
      <c r="H26" s="41"/>
      <c r="I26" s="73" t="s">
        <v>122</v>
      </c>
      <c r="J26" s="46" t="s">
        <v>123</v>
      </c>
      <c r="K26" s="72">
        <v>1</v>
      </c>
      <c r="L26" s="72">
        <v>1</v>
      </c>
      <c r="M26" s="74">
        <v>0.026</v>
      </c>
      <c r="N26" s="74">
        <v>0</v>
      </c>
      <c r="O26" s="74">
        <v>0.026</v>
      </c>
      <c r="P26" s="74">
        <v>0.834</v>
      </c>
      <c r="Q26" s="74">
        <v>0</v>
      </c>
      <c r="R26" s="74">
        <v>0.834</v>
      </c>
      <c r="S26" s="74" t="s">
        <v>118</v>
      </c>
      <c r="T26" s="43" t="s">
        <v>118</v>
      </c>
      <c r="U26" s="22">
        <v>2024.1</v>
      </c>
      <c r="V26" s="91"/>
    </row>
    <row r="27" s="2" customFormat="1" ht="124" customHeight="1" spans="1:22">
      <c r="A27" s="28">
        <v>3</v>
      </c>
      <c r="B27" s="40" t="s">
        <v>124</v>
      </c>
      <c r="C27" s="35" t="s">
        <v>114</v>
      </c>
      <c r="D27" s="36" t="s">
        <v>115</v>
      </c>
      <c r="E27" s="37" t="s">
        <v>125</v>
      </c>
      <c r="F27" s="38" t="s">
        <v>126</v>
      </c>
      <c r="G27" s="39">
        <v>1200</v>
      </c>
      <c r="H27" s="41"/>
      <c r="I27" s="73" t="s">
        <v>127</v>
      </c>
      <c r="J27" s="46" t="s">
        <v>128</v>
      </c>
      <c r="K27" s="72"/>
      <c r="L27" s="72">
        <v>1</v>
      </c>
      <c r="M27" s="74">
        <v>0.03</v>
      </c>
      <c r="N27" s="74">
        <v>0.0043</v>
      </c>
      <c r="O27" s="74">
        <v>0.0257</v>
      </c>
      <c r="P27" s="74">
        <v>0.11</v>
      </c>
      <c r="Q27" s="74">
        <v>0.0174</v>
      </c>
      <c r="R27" s="74">
        <v>0.0926</v>
      </c>
      <c r="S27" s="74" t="s">
        <v>118</v>
      </c>
      <c r="T27" s="43" t="s">
        <v>118</v>
      </c>
      <c r="U27" s="22">
        <v>2024.1</v>
      </c>
      <c r="V27" s="89"/>
    </row>
    <row r="28" s="2" customFormat="1" ht="107" customHeight="1" spans="1:22">
      <c r="A28" s="28">
        <v>4</v>
      </c>
      <c r="B28" s="40" t="s">
        <v>129</v>
      </c>
      <c r="C28" s="35" t="s">
        <v>114</v>
      </c>
      <c r="D28" s="35" t="s">
        <v>115</v>
      </c>
      <c r="E28" s="42" t="s">
        <v>130</v>
      </c>
      <c r="F28" s="37" t="s">
        <v>131</v>
      </c>
      <c r="G28" s="43">
        <v>473</v>
      </c>
      <c r="H28" s="39"/>
      <c r="I28" s="75" t="s">
        <v>132</v>
      </c>
      <c r="J28" s="73" t="s">
        <v>128</v>
      </c>
      <c r="K28" s="72">
        <v>1</v>
      </c>
      <c r="L28" s="72">
        <v>3</v>
      </c>
      <c r="M28" s="72">
        <v>0.0097</v>
      </c>
      <c r="N28" s="74">
        <v>0.0027</v>
      </c>
      <c r="O28" s="74">
        <v>0.007</v>
      </c>
      <c r="P28" s="74">
        <v>0.0573</v>
      </c>
      <c r="Q28" s="74">
        <v>0.0098</v>
      </c>
      <c r="R28" s="74">
        <v>0.0475</v>
      </c>
      <c r="S28" s="74" t="s">
        <v>118</v>
      </c>
      <c r="T28" s="74" t="s">
        <v>118</v>
      </c>
      <c r="U28" s="22">
        <v>2024.1</v>
      </c>
      <c r="V28" s="89"/>
    </row>
    <row r="29" s="2" customFormat="1" ht="120" customHeight="1" spans="1:22">
      <c r="A29" s="28">
        <v>5</v>
      </c>
      <c r="B29" s="40" t="s">
        <v>133</v>
      </c>
      <c r="C29" s="35" t="s">
        <v>114</v>
      </c>
      <c r="D29" s="35" t="s">
        <v>115</v>
      </c>
      <c r="E29" s="42" t="s">
        <v>134</v>
      </c>
      <c r="F29" s="37" t="s">
        <v>135</v>
      </c>
      <c r="G29" s="43">
        <v>237</v>
      </c>
      <c r="H29" s="39"/>
      <c r="I29" s="75" t="s">
        <v>136</v>
      </c>
      <c r="J29" s="73" t="s">
        <v>128</v>
      </c>
      <c r="K29" s="72">
        <v>0</v>
      </c>
      <c r="L29" s="72">
        <v>1</v>
      </c>
      <c r="M29" s="72">
        <v>0.0124</v>
      </c>
      <c r="N29" s="74">
        <v>0.0022</v>
      </c>
      <c r="O29" s="74">
        <v>0.0102</v>
      </c>
      <c r="P29" s="74">
        <v>0.0375</v>
      </c>
      <c r="Q29" s="74">
        <v>0.0085</v>
      </c>
      <c r="R29" s="74">
        <v>0.029</v>
      </c>
      <c r="S29" s="74" t="s">
        <v>118</v>
      </c>
      <c r="T29" s="74" t="s">
        <v>118</v>
      </c>
      <c r="U29" s="22">
        <v>2024.1</v>
      </c>
      <c r="V29" s="89"/>
    </row>
    <row r="30" s="2" customFormat="1" ht="132" customHeight="1" spans="1:22">
      <c r="A30" s="28">
        <v>6</v>
      </c>
      <c r="B30" s="40" t="s">
        <v>137</v>
      </c>
      <c r="C30" s="35" t="s">
        <v>114</v>
      </c>
      <c r="D30" s="35" t="s">
        <v>115</v>
      </c>
      <c r="E30" s="42" t="s">
        <v>138</v>
      </c>
      <c r="F30" s="44" t="s">
        <v>139</v>
      </c>
      <c r="G30" s="43">
        <v>260</v>
      </c>
      <c r="H30" s="39"/>
      <c r="I30" s="75" t="s">
        <v>140</v>
      </c>
      <c r="J30" s="73" t="s">
        <v>141</v>
      </c>
      <c r="K30" s="74">
        <v>4</v>
      </c>
      <c r="L30" s="72"/>
      <c r="M30" s="72">
        <v>0.0189</v>
      </c>
      <c r="N30" s="74">
        <v>0.0105</v>
      </c>
      <c r="O30" s="74">
        <v>0.0084</v>
      </c>
      <c r="P30" s="74">
        <v>0.0727</v>
      </c>
      <c r="Q30" s="74">
        <v>0.0415</v>
      </c>
      <c r="R30" s="74">
        <v>0.0312</v>
      </c>
      <c r="S30" s="74" t="s">
        <v>118</v>
      </c>
      <c r="T30" s="74" t="s">
        <v>118</v>
      </c>
      <c r="U30" s="22">
        <v>2024.1</v>
      </c>
      <c r="V30" s="89"/>
    </row>
    <row r="31" s="2" customFormat="1" ht="125" customHeight="1" spans="1:22">
      <c r="A31" s="28">
        <v>7</v>
      </c>
      <c r="B31" s="40" t="s">
        <v>142</v>
      </c>
      <c r="C31" s="35" t="s">
        <v>114</v>
      </c>
      <c r="D31" s="35" t="s">
        <v>115</v>
      </c>
      <c r="E31" s="42" t="s">
        <v>143</v>
      </c>
      <c r="F31" s="37" t="s">
        <v>144</v>
      </c>
      <c r="G31" s="43">
        <v>395</v>
      </c>
      <c r="H31" s="39"/>
      <c r="I31" s="75" t="s">
        <v>145</v>
      </c>
      <c r="J31" s="73" t="s">
        <v>128</v>
      </c>
      <c r="K31" s="74">
        <v>0</v>
      </c>
      <c r="L31" s="72">
        <v>2</v>
      </c>
      <c r="M31" s="72">
        <f>N31+O31</f>
        <v>0.0205</v>
      </c>
      <c r="N31" s="74">
        <v>0.0045</v>
      </c>
      <c r="O31" s="74">
        <v>0.016</v>
      </c>
      <c r="P31" s="74">
        <f>Q31+R31</f>
        <v>0.0941</v>
      </c>
      <c r="Q31" s="74">
        <v>0.0225</v>
      </c>
      <c r="R31" s="74">
        <v>0.0716</v>
      </c>
      <c r="S31" s="74" t="s">
        <v>118</v>
      </c>
      <c r="T31" s="74" t="s">
        <v>118</v>
      </c>
      <c r="U31" s="22">
        <v>2024.1</v>
      </c>
      <c r="V31" s="89"/>
    </row>
    <row r="32" s="2" customFormat="1" ht="110" customHeight="1" spans="1:22">
      <c r="A32" s="28">
        <v>8</v>
      </c>
      <c r="B32" s="40" t="s">
        <v>146</v>
      </c>
      <c r="C32" s="35" t="s">
        <v>114</v>
      </c>
      <c r="D32" s="35" t="s">
        <v>115</v>
      </c>
      <c r="E32" s="42" t="s">
        <v>147</v>
      </c>
      <c r="F32" s="37" t="s">
        <v>148</v>
      </c>
      <c r="G32" s="43">
        <v>172</v>
      </c>
      <c r="H32" s="39"/>
      <c r="I32" s="75" t="s">
        <v>149</v>
      </c>
      <c r="J32" s="73" t="s">
        <v>149</v>
      </c>
      <c r="K32" s="74">
        <v>3</v>
      </c>
      <c r="L32" s="72">
        <v>0</v>
      </c>
      <c r="M32" s="72">
        <v>0.0165</v>
      </c>
      <c r="N32" s="74">
        <v>0.0092</v>
      </c>
      <c r="O32" s="74">
        <v>0.0073</v>
      </c>
      <c r="P32" s="74">
        <v>0.0775</v>
      </c>
      <c r="Q32" s="74">
        <v>0.0414</v>
      </c>
      <c r="R32" s="74">
        <v>0.0361</v>
      </c>
      <c r="S32" s="74" t="s">
        <v>118</v>
      </c>
      <c r="T32" s="74" t="s">
        <v>118</v>
      </c>
      <c r="U32" s="22">
        <v>2024.1</v>
      </c>
      <c r="V32" s="89"/>
    </row>
    <row r="33" s="2" customFormat="1" ht="95" customHeight="1" spans="1:22">
      <c r="A33" s="28">
        <v>9</v>
      </c>
      <c r="B33" s="40" t="s">
        <v>150</v>
      </c>
      <c r="C33" s="35" t="s">
        <v>114</v>
      </c>
      <c r="D33" s="35" t="s">
        <v>115</v>
      </c>
      <c r="E33" s="42" t="s">
        <v>151</v>
      </c>
      <c r="F33" s="37" t="s">
        <v>152</v>
      </c>
      <c r="G33" s="43">
        <v>28</v>
      </c>
      <c r="H33" s="39"/>
      <c r="I33" s="75" t="s">
        <v>153</v>
      </c>
      <c r="J33" s="73" t="s">
        <v>154</v>
      </c>
      <c r="K33" s="74"/>
      <c r="L33" s="72">
        <v>1</v>
      </c>
      <c r="M33" s="72">
        <v>0.0207</v>
      </c>
      <c r="N33" s="74">
        <v>0.0033</v>
      </c>
      <c r="O33" s="74">
        <v>0.0174</v>
      </c>
      <c r="P33" s="74">
        <v>0.0786</v>
      </c>
      <c r="Q33" s="74">
        <v>0.0125</v>
      </c>
      <c r="R33" s="74">
        <v>0.0661</v>
      </c>
      <c r="S33" s="74" t="s">
        <v>118</v>
      </c>
      <c r="T33" s="74" t="s">
        <v>118</v>
      </c>
      <c r="U33" s="22">
        <v>2024.1</v>
      </c>
      <c r="V33" s="89"/>
    </row>
    <row r="34" s="2" customFormat="1" ht="139" customHeight="1" spans="1:22">
      <c r="A34" s="28">
        <v>10</v>
      </c>
      <c r="B34" s="45" t="s">
        <v>155</v>
      </c>
      <c r="C34" s="35" t="s">
        <v>114</v>
      </c>
      <c r="D34" s="35" t="s">
        <v>115</v>
      </c>
      <c r="E34" s="46" t="s">
        <v>156</v>
      </c>
      <c r="F34" s="47" t="s">
        <v>157</v>
      </c>
      <c r="G34" s="43">
        <v>150</v>
      </c>
      <c r="H34" s="39"/>
      <c r="I34" s="76" t="s">
        <v>158</v>
      </c>
      <c r="J34" s="73" t="s">
        <v>158</v>
      </c>
      <c r="K34" s="74">
        <v>0</v>
      </c>
      <c r="L34" s="72">
        <v>1</v>
      </c>
      <c r="M34" s="72">
        <v>0.0042</v>
      </c>
      <c r="N34" s="74">
        <v>0.0009</v>
      </c>
      <c r="O34" s="74">
        <v>0.0033</v>
      </c>
      <c r="P34" s="74">
        <v>0.0142</v>
      </c>
      <c r="Q34" s="74">
        <v>0.0042</v>
      </c>
      <c r="R34" s="74">
        <v>0.01</v>
      </c>
      <c r="S34" s="74" t="s">
        <v>118</v>
      </c>
      <c r="T34" s="74" t="s">
        <v>118</v>
      </c>
      <c r="U34" s="22">
        <v>2024.1</v>
      </c>
      <c r="V34" s="89"/>
    </row>
    <row r="35" customFormat="1" ht="66" customHeight="1" spans="1:22">
      <c r="A35" s="48" t="s">
        <v>159</v>
      </c>
      <c r="B35" s="29" t="s">
        <v>160</v>
      </c>
      <c r="C35" s="30"/>
      <c r="D35" s="30"/>
      <c r="E35" s="17"/>
      <c r="F35" s="49"/>
      <c r="G35" s="32">
        <f>SUM(G36:G40)</f>
        <v>322</v>
      </c>
      <c r="H35" s="50"/>
      <c r="I35" s="69"/>
      <c r="J35" s="69"/>
      <c r="K35" s="70"/>
      <c r="L35" s="70"/>
      <c r="M35" s="71"/>
      <c r="N35" s="71"/>
      <c r="O35" s="71"/>
      <c r="P35" s="71"/>
      <c r="Q35" s="71"/>
      <c r="R35" s="71"/>
      <c r="S35" s="90"/>
      <c r="T35" s="90"/>
      <c r="U35" s="90"/>
      <c r="V35" s="89"/>
    </row>
    <row r="36" customFormat="1" ht="200" customHeight="1" spans="1:22">
      <c r="A36" s="18" t="s">
        <v>161</v>
      </c>
      <c r="B36" s="45" t="s">
        <v>162</v>
      </c>
      <c r="C36" s="35" t="s">
        <v>114</v>
      </c>
      <c r="D36" s="35" t="s">
        <v>115</v>
      </c>
      <c r="E36" s="46" t="s">
        <v>163</v>
      </c>
      <c r="F36" s="47" t="s">
        <v>164</v>
      </c>
      <c r="G36" s="43">
        <v>50</v>
      </c>
      <c r="H36" s="39" t="s">
        <v>165</v>
      </c>
      <c r="I36" s="76" t="s">
        <v>166</v>
      </c>
      <c r="J36" s="77" t="s">
        <v>167</v>
      </c>
      <c r="K36" s="70"/>
      <c r="L36" s="70"/>
      <c r="M36" s="71"/>
      <c r="N36" s="71"/>
      <c r="O36" s="71"/>
      <c r="P36" s="78">
        <v>0.0035</v>
      </c>
      <c r="Q36" s="78"/>
      <c r="R36" s="78">
        <v>0.0035</v>
      </c>
      <c r="S36" s="92" t="s">
        <v>168</v>
      </c>
      <c r="T36" s="92" t="s">
        <v>168</v>
      </c>
      <c r="U36" s="22">
        <v>2024.1</v>
      </c>
      <c r="V36" s="89"/>
    </row>
    <row r="37" customFormat="1" ht="238" customHeight="1" spans="1:22">
      <c r="A37" s="18" t="s">
        <v>169</v>
      </c>
      <c r="B37" s="45" t="s">
        <v>170</v>
      </c>
      <c r="C37" s="35" t="s">
        <v>114</v>
      </c>
      <c r="D37" s="35" t="s">
        <v>115</v>
      </c>
      <c r="E37" s="46" t="s">
        <v>171</v>
      </c>
      <c r="F37" s="47" t="s">
        <v>172</v>
      </c>
      <c r="G37" s="43">
        <v>57</v>
      </c>
      <c r="H37" s="39" t="s">
        <v>165</v>
      </c>
      <c r="I37" s="76" t="s">
        <v>173</v>
      </c>
      <c r="J37" s="79" t="s">
        <v>174</v>
      </c>
      <c r="K37" s="70"/>
      <c r="L37" s="70"/>
      <c r="M37" s="71"/>
      <c r="N37" s="71"/>
      <c r="O37" s="71"/>
      <c r="P37" s="78">
        <v>0.1</v>
      </c>
      <c r="Q37" s="78"/>
      <c r="R37" s="78">
        <v>0.1</v>
      </c>
      <c r="S37" s="92" t="s">
        <v>168</v>
      </c>
      <c r="T37" s="92" t="s">
        <v>168</v>
      </c>
      <c r="U37" s="22">
        <v>2024.1</v>
      </c>
      <c r="V37" s="89"/>
    </row>
    <row r="38" customFormat="1" ht="232" customHeight="1" spans="1:22">
      <c r="A38" s="18" t="s">
        <v>175</v>
      </c>
      <c r="B38" s="45" t="s">
        <v>176</v>
      </c>
      <c r="C38" s="35" t="s">
        <v>114</v>
      </c>
      <c r="D38" s="35" t="s">
        <v>115</v>
      </c>
      <c r="E38" s="46" t="s">
        <v>171</v>
      </c>
      <c r="F38" s="44" t="s">
        <v>177</v>
      </c>
      <c r="G38" s="43">
        <v>67</v>
      </c>
      <c r="H38" s="39" t="s">
        <v>165</v>
      </c>
      <c r="I38" s="75" t="s">
        <v>178</v>
      </c>
      <c r="J38" s="77" t="s">
        <v>179</v>
      </c>
      <c r="K38" s="70"/>
      <c r="L38" s="70"/>
      <c r="M38" s="71"/>
      <c r="N38" s="71"/>
      <c r="O38" s="71"/>
      <c r="P38" s="78">
        <v>0.1</v>
      </c>
      <c r="Q38" s="78"/>
      <c r="R38" s="78">
        <v>0.1</v>
      </c>
      <c r="S38" s="92" t="s">
        <v>168</v>
      </c>
      <c r="T38" s="92" t="s">
        <v>168</v>
      </c>
      <c r="U38" s="22">
        <v>2024.1</v>
      </c>
      <c r="V38" s="89"/>
    </row>
    <row r="39" customFormat="1" ht="211" customHeight="1" spans="1:22">
      <c r="A39" s="18" t="s">
        <v>180</v>
      </c>
      <c r="B39" s="45" t="s">
        <v>181</v>
      </c>
      <c r="C39" s="35" t="s">
        <v>114</v>
      </c>
      <c r="D39" s="35" t="s">
        <v>115</v>
      </c>
      <c r="E39" s="46" t="s">
        <v>182</v>
      </c>
      <c r="F39" s="47" t="s">
        <v>183</v>
      </c>
      <c r="G39" s="43">
        <v>48</v>
      </c>
      <c r="H39" s="39" t="s">
        <v>165</v>
      </c>
      <c r="I39" s="76" t="s">
        <v>184</v>
      </c>
      <c r="J39" s="79" t="s">
        <v>174</v>
      </c>
      <c r="K39" s="70"/>
      <c r="L39" s="70"/>
      <c r="M39" s="71"/>
      <c r="N39" s="71"/>
      <c r="O39" s="71"/>
      <c r="P39" s="78">
        <v>0.1</v>
      </c>
      <c r="Q39" s="78"/>
      <c r="R39" s="78">
        <v>0.1</v>
      </c>
      <c r="S39" s="92" t="s">
        <v>168</v>
      </c>
      <c r="T39" s="92" t="s">
        <v>168</v>
      </c>
      <c r="U39" s="22">
        <v>2024.1</v>
      </c>
      <c r="V39" s="89"/>
    </row>
    <row r="40" customFormat="1" ht="223" customHeight="1" spans="1:22">
      <c r="A40" s="18" t="s">
        <v>185</v>
      </c>
      <c r="B40" s="45" t="s">
        <v>186</v>
      </c>
      <c r="C40" s="35" t="s">
        <v>114</v>
      </c>
      <c r="D40" s="35" t="s">
        <v>115</v>
      </c>
      <c r="E40" s="46" t="s">
        <v>187</v>
      </c>
      <c r="F40" s="47" t="s">
        <v>188</v>
      </c>
      <c r="G40" s="43">
        <v>100</v>
      </c>
      <c r="H40" s="39" t="s">
        <v>189</v>
      </c>
      <c r="I40" s="76" t="s">
        <v>190</v>
      </c>
      <c r="J40" s="79" t="s">
        <v>174</v>
      </c>
      <c r="K40" s="70"/>
      <c r="L40" s="70"/>
      <c r="M40" s="71"/>
      <c r="N40" s="71"/>
      <c r="O40" s="71"/>
      <c r="P40" s="78">
        <v>0.1</v>
      </c>
      <c r="Q40" s="78"/>
      <c r="R40" s="78">
        <v>0.1</v>
      </c>
      <c r="S40" s="92" t="s">
        <v>168</v>
      </c>
      <c r="T40" s="92" t="s">
        <v>168</v>
      </c>
      <c r="U40" s="22">
        <v>2024.1</v>
      </c>
      <c r="V40" s="89"/>
    </row>
    <row r="41" ht="66" customHeight="1" spans="1:22">
      <c r="A41" s="16" t="s">
        <v>191</v>
      </c>
      <c r="B41" s="17" t="s">
        <v>192</v>
      </c>
      <c r="C41" s="30"/>
      <c r="D41" s="30"/>
      <c r="E41" s="17"/>
      <c r="F41" s="31"/>
      <c r="G41" s="32">
        <f>SUM(G42+G82+G100+G113+G119+G129+G131)</f>
        <v>34939</v>
      </c>
      <c r="H41" s="33"/>
      <c r="I41" s="69"/>
      <c r="J41" s="69"/>
      <c r="K41" s="70"/>
      <c r="L41" s="70"/>
      <c r="M41" s="71"/>
      <c r="N41" s="71"/>
      <c r="O41" s="71"/>
      <c r="P41" s="71"/>
      <c r="Q41" s="71"/>
      <c r="R41" s="71"/>
      <c r="S41" s="90"/>
      <c r="T41" s="90"/>
      <c r="U41" s="90"/>
      <c r="V41" s="89"/>
    </row>
    <row r="42" ht="56" customHeight="1" spans="1:22">
      <c r="A42" s="51" t="s">
        <v>193</v>
      </c>
      <c r="B42" s="52" t="s">
        <v>194</v>
      </c>
      <c r="C42" s="28"/>
      <c r="D42" s="28"/>
      <c r="E42" s="52"/>
      <c r="F42" s="53"/>
      <c r="G42" s="54">
        <f>SUM(G43+G55)</f>
        <v>16502</v>
      </c>
      <c r="H42" s="55"/>
      <c r="I42" s="80"/>
      <c r="J42" s="80"/>
      <c r="K42" s="81"/>
      <c r="L42" s="81"/>
      <c r="M42" s="82"/>
      <c r="N42" s="82"/>
      <c r="O42" s="82"/>
      <c r="P42" s="82"/>
      <c r="Q42" s="82"/>
      <c r="R42" s="82"/>
      <c r="S42" s="58"/>
      <c r="T42" s="58"/>
      <c r="U42" s="58"/>
      <c r="V42" s="88"/>
    </row>
    <row r="43" ht="66" customHeight="1" spans="1:22">
      <c r="A43" s="56" t="s">
        <v>195</v>
      </c>
      <c r="B43" s="52" t="s">
        <v>196</v>
      </c>
      <c r="C43" s="57"/>
      <c r="D43" s="58"/>
      <c r="E43" s="20"/>
      <c r="F43" s="19"/>
      <c r="G43" s="59">
        <f>SUM(G44:G54)</f>
        <v>3248</v>
      </c>
      <c r="H43" s="22"/>
      <c r="I43" s="20"/>
      <c r="J43" s="20"/>
      <c r="K43" s="83"/>
      <c r="L43" s="83"/>
      <c r="M43" s="68"/>
      <c r="N43" s="68"/>
      <c r="O43" s="68"/>
      <c r="P43" s="68"/>
      <c r="Q43" s="68"/>
      <c r="R43" s="68"/>
      <c r="S43" s="58"/>
      <c r="T43" s="58"/>
      <c r="U43" s="22"/>
      <c r="V43" s="88"/>
    </row>
    <row r="44" ht="120" customHeight="1" spans="1:22">
      <c r="A44" s="18">
        <v>1</v>
      </c>
      <c r="B44" s="60" t="s">
        <v>197</v>
      </c>
      <c r="C44" s="35" t="s">
        <v>198</v>
      </c>
      <c r="D44" s="36" t="s">
        <v>199</v>
      </c>
      <c r="E44" s="61" t="s">
        <v>200</v>
      </c>
      <c r="F44" s="61" t="s">
        <v>201</v>
      </c>
      <c r="G44" s="62">
        <v>600</v>
      </c>
      <c r="H44" s="18"/>
      <c r="I44" s="65" t="s">
        <v>202</v>
      </c>
      <c r="J44" s="84" t="s">
        <v>203</v>
      </c>
      <c r="K44" s="85">
        <v>56</v>
      </c>
      <c r="L44" s="62">
        <v>55</v>
      </c>
      <c r="M44" s="62">
        <v>2.8926</v>
      </c>
      <c r="N44" s="62">
        <v>0.8615</v>
      </c>
      <c r="O44" s="62">
        <v>2.0311</v>
      </c>
      <c r="P44" s="62">
        <v>10.3197</v>
      </c>
      <c r="Q44" s="62">
        <v>2.989</v>
      </c>
      <c r="R44" s="62">
        <v>7.3307</v>
      </c>
      <c r="S44" s="18" t="s">
        <v>204</v>
      </c>
      <c r="T44" s="35" t="s">
        <v>205</v>
      </c>
      <c r="U44" s="22">
        <v>2024.1</v>
      </c>
      <c r="V44" s="93"/>
    </row>
    <row r="45" ht="144" customHeight="1" spans="1:22">
      <c r="A45" s="18">
        <v>2</v>
      </c>
      <c r="B45" s="60" t="s">
        <v>206</v>
      </c>
      <c r="C45" s="35" t="s">
        <v>114</v>
      </c>
      <c r="D45" s="36" t="s">
        <v>199</v>
      </c>
      <c r="E45" s="61" t="s">
        <v>200</v>
      </c>
      <c r="F45" s="61" t="s">
        <v>207</v>
      </c>
      <c r="G45" s="62">
        <v>150</v>
      </c>
      <c r="H45" s="18"/>
      <c r="I45" s="65" t="s">
        <v>208</v>
      </c>
      <c r="J45" s="84" t="s">
        <v>209</v>
      </c>
      <c r="K45" s="85">
        <v>56</v>
      </c>
      <c r="L45" s="62">
        <v>55</v>
      </c>
      <c r="M45" s="62">
        <v>2.8926</v>
      </c>
      <c r="N45" s="62">
        <v>0.8615</v>
      </c>
      <c r="O45" s="62">
        <v>2.0311</v>
      </c>
      <c r="P45" s="62">
        <v>10.3197</v>
      </c>
      <c r="Q45" s="62">
        <v>2.989</v>
      </c>
      <c r="R45" s="62">
        <v>7.3307</v>
      </c>
      <c r="S45" s="18" t="s">
        <v>204</v>
      </c>
      <c r="T45" s="35" t="s">
        <v>205</v>
      </c>
      <c r="U45" s="22">
        <v>2024.1</v>
      </c>
      <c r="V45" s="58"/>
    </row>
    <row r="46" ht="165" customHeight="1" spans="1:22">
      <c r="A46" s="18">
        <v>3</v>
      </c>
      <c r="B46" s="60" t="s">
        <v>210</v>
      </c>
      <c r="C46" s="35" t="s">
        <v>114</v>
      </c>
      <c r="D46" s="36" t="s">
        <v>199</v>
      </c>
      <c r="E46" s="61" t="s">
        <v>200</v>
      </c>
      <c r="F46" s="61" t="s">
        <v>211</v>
      </c>
      <c r="G46" s="62">
        <v>100</v>
      </c>
      <c r="H46" s="18"/>
      <c r="I46" s="65" t="s">
        <v>212</v>
      </c>
      <c r="J46" s="84" t="s">
        <v>213</v>
      </c>
      <c r="K46" s="85">
        <v>56</v>
      </c>
      <c r="L46" s="62">
        <v>55</v>
      </c>
      <c r="M46" s="62">
        <v>2.8926</v>
      </c>
      <c r="N46" s="62">
        <v>0.8615</v>
      </c>
      <c r="O46" s="62">
        <v>2.0311</v>
      </c>
      <c r="P46" s="62">
        <v>10.3197</v>
      </c>
      <c r="Q46" s="62">
        <v>2.989</v>
      </c>
      <c r="R46" s="62">
        <v>7.3307</v>
      </c>
      <c r="S46" s="18" t="s">
        <v>204</v>
      </c>
      <c r="T46" s="35" t="s">
        <v>205</v>
      </c>
      <c r="U46" s="22">
        <v>2024.1</v>
      </c>
      <c r="V46" s="88"/>
    </row>
    <row r="47" ht="120" customHeight="1" spans="1:22">
      <c r="A47" s="18">
        <v>4</v>
      </c>
      <c r="B47" s="60" t="s">
        <v>214</v>
      </c>
      <c r="C47" s="35" t="s">
        <v>114</v>
      </c>
      <c r="D47" s="36" t="s">
        <v>199</v>
      </c>
      <c r="E47" s="61" t="s">
        <v>200</v>
      </c>
      <c r="F47" s="61" t="s">
        <v>215</v>
      </c>
      <c r="G47" s="62">
        <v>500</v>
      </c>
      <c r="H47" s="18"/>
      <c r="I47" s="65" t="s">
        <v>216</v>
      </c>
      <c r="J47" s="84" t="s">
        <v>217</v>
      </c>
      <c r="K47" s="85">
        <v>56</v>
      </c>
      <c r="L47" s="62">
        <v>55</v>
      </c>
      <c r="M47" s="62">
        <v>2.8926</v>
      </c>
      <c r="N47" s="62">
        <v>0.8615</v>
      </c>
      <c r="O47" s="62">
        <v>2.0311</v>
      </c>
      <c r="P47" s="62">
        <v>10.3197</v>
      </c>
      <c r="Q47" s="62">
        <v>2.989</v>
      </c>
      <c r="R47" s="62">
        <v>7.3307</v>
      </c>
      <c r="S47" s="18" t="s">
        <v>204</v>
      </c>
      <c r="T47" s="35" t="s">
        <v>205</v>
      </c>
      <c r="U47" s="22">
        <v>2024.1</v>
      </c>
      <c r="V47" s="58"/>
    </row>
    <row r="48" ht="158" customHeight="1" spans="1:22">
      <c r="A48" s="18">
        <v>5</v>
      </c>
      <c r="B48" s="60" t="s">
        <v>218</v>
      </c>
      <c r="C48" s="35" t="s">
        <v>114</v>
      </c>
      <c r="D48" s="36" t="s">
        <v>199</v>
      </c>
      <c r="E48" s="61" t="s">
        <v>200</v>
      </c>
      <c r="F48" s="61" t="s">
        <v>219</v>
      </c>
      <c r="G48" s="62">
        <v>215</v>
      </c>
      <c r="H48" s="18"/>
      <c r="I48" s="65" t="s">
        <v>220</v>
      </c>
      <c r="J48" s="84" t="s">
        <v>213</v>
      </c>
      <c r="K48" s="85">
        <v>56</v>
      </c>
      <c r="L48" s="62">
        <v>55</v>
      </c>
      <c r="M48" s="62">
        <v>2.8926</v>
      </c>
      <c r="N48" s="62">
        <v>0.8615</v>
      </c>
      <c r="O48" s="62">
        <v>2.0311</v>
      </c>
      <c r="P48" s="62">
        <v>10.3197</v>
      </c>
      <c r="Q48" s="62">
        <v>2.989</v>
      </c>
      <c r="R48" s="62">
        <v>7.3307</v>
      </c>
      <c r="S48" s="18" t="s">
        <v>204</v>
      </c>
      <c r="T48" s="35" t="s">
        <v>205</v>
      </c>
      <c r="U48" s="22">
        <v>2024.1</v>
      </c>
      <c r="V48" s="94"/>
    </row>
    <row r="49" ht="166" customHeight="1" spans="1:22">
      <c r="A49" s="18">
        <v>6</v>
      </c>
      <c r="B49" s="60" t="s">
        <v>221</v>
      </c>
      <c r="C49" s="35" t="s">
        <v>114</v>
      </c>
      <c r="D49" s="36" t="s">
        <v>199</v>
      </c>
      <c r="E49" s="61" t="s">
        <v>200</v>
      </c>
      <c r="F49" s="61" t="s">
        <v>222</v>
      </c>
      <c r="G49" s="62">
        <v>400</v>
      </c>
      <c r="H49" s="18"/>
      <c r="I49" s="65" t="s">
        <v>223</v>
      </c>
      <c r="J49" s="84" t="s">
        <v>224</v>
      </c>
      <c r="K49" s="85">
        <v>56</v>
      </c>
      <c r="L49" s="62">
        <v>55</v>
      </c>
      <c r="M49" s="62">
        <v>2.8926</v>
      </c>
      <c r="N49" s="62">
        <v>0.8615</v>
      </c>
      <c r="O49" s="62">
        <v>2.0311</v>
      </c>
      <c r="P49" s="62">
        <v>10.3197</v>
      </c>
      <c r="Q49" s="62">
        <v>2.989</v>
      </c>
      <c r="R49" s="62">
        <v>7.3307</v>
      </c>
      <c r="S49" s="18" t="s">
        <v>204</v>
      </c>
      <c r="T49" s="35" t="s">
        <v>205</v>
      </c>
      <c r="U49" s="22">
        <v>2024.1</v>
      </c>
      <c r="V49" s="93"/>
    </row>
    <row r="50" s="2" customFormat="1" ht="158" customHeight="1" spans="1:22">
      <c r="A50" s="18">
        <v>7</v>
      </c>
      <c r="B50" s="60" t="s">
        <v>225</v>
      </c>
      <c r="C50" s="35" t="s">
        <v>198</v>
      </c>
      <c r="D50" s="36" t="s">
        <v>199</v>
      </c>
      <c r="E50" s="61" t="s">
        <v>200</v>
      </c>
      <c r="F50" s="61" t="s">
        <v>226</v>
      </c>
      <c r="G50" s="62">
        <v>760</v>
      </c>
      <c r="H50" s="18"/>
      <c r="I50" s="65" t="s">
        <v>227</v>
      </c>
      <c r="J50" s="84" t="s">
        <v>228</v>
      </c>
      <c r="K50" s="85">
        <v>17</v>
      </c>
      <c r="L50" s="62">
        <v>16</v>
      </c>
      <c r="M50" s="62">
        <v>0.0524</v>
      </c>
      <c r="N50" s="62">
        <v>0.02</v>
      </c>
      <c r="O50" s="62">
        <v>0.0324</v>
      </c>
      <c r="P50" s="62">
        <v>0.26</v>
      </c>
      <c r="Q50" s="62">
        <v>0.111</v>
      </c>
      <c r="R50" s="62">
        <v>0.149</v>
      </c>
      <c r="S50" s="18" t="s">
        <v>204</v>
      </c>
      <c r="T50" s="35" t="s">
        <v>205</v>
      </c>
      <c r="U50" s="22">
        <v>2024.1</v>
      </c>
      <c r="V50" s="95"/>
    </row>
    <row r="51" s="2" customFormat="1" ht="120" customHeight="1" spans="1:22">
      <c r="A51" s="18">
        <v>8</v>
      </c>
      <c r="B51" s="60" t="s">
        <v>229</v>
      </c>
      <c r="C51" s="35" t="s">
        <v>198</v>
      </c>
      <c r="D51" s="36" t="s">
        <v>199</v>
      </c>
      <c r="E51" s="61" t="s">
        <v>200</v>
      </c>
      <c r="F51" s="61" t="s">
        <v>230</v>
      </c>
      <c r="G51" s="62">
        <v>80</v>
      </c>
      <c r="H51" s="18"/>
      <c r="I51" s="65" t="s">
        <v>231</v>
      </c>
      <c r="J51" s="84" t="s">
        <v>232</v>
      </c>
      <c r="K51" s="85">
        <v>56</v>
      </c>
      <c r="L51" s="62">
        <v>55</v>
      </c>
      <c r="M51" s="62">
        <v>2.8926</v>
      </c>
      <c r="N51" s="62">
        <v>0.8615</v>
      </c>
      <c r="O51" s="62">
        <v>2.0311</v>
      </c>
      <c r="P51" s="62">
        <v>10.3197</v>
      </c>
      <c r="Q51" s="62">
        <v>2.989</v>
      </c>
      <c r="R51" s="62">
        <v>7.3307</v>
      </c>
      <c r="S51" s="18" t="s">
        <v>204</v>
      </c>
      <c r="T51" s="35" t="s">
        <v>205</v>
      </c>
      <c r="U51" s="22">
        <v>2024.1</v>
      </c>
      <c r="V51" s="94"/>
    </row>
    <row r="52" ht="120" customHeight="1" spans="1:22">
      <c r="A52" s="18">
        <v>9</v>
      </c>
      <c r="B52" s="60" t="s">
        <v>233</v>
      </c>
      <c r="C52" s="35" t="s">
        <v>114</v>
      </c>
      <c r="D52" s="36" t="s">
        <v>199</v>
      </c>
      <c r="E52" s="61" t="s">
        <v>200</v>
      </c>
      <c r="F52" s="61" t="s">
        <v>234</v>
      </c>
      <c r="G52" s="62">
        <v>53</v>
      </c>
      <c r="H52" s="18"/>
      <c r="I52" s="65" t="s">
        <v>235</v>
      </c>
      <c r="J52" s="84" t="s">
        <v>217</v>
      </c>
      <c r="K52" s="85">
        <v>56</v>
      </c>
      <c r="L52" s="62">
        <v>55</v>
      </c>
      <c r="M52" s="62">
        <v>2.8926</v>
      </c>
      <c r="N52" s="62">
        <v>0.8615</v>
      </c>
      <c r="O52" s="62">
        <v>2.0311</v>
      </c>
      <c r="P52" s="62">
        <v>10.3197</v>
      </c>
      <c r="Q52" s="62">
        <v>2.989</v>
      </c>
      <c r="R52" s="62">
        <v>7.3307</v>
      </c>
      <c r="S52" s="18" t="s">
        <v>204</v>
      </c>
      <c r="T52" s="35" t="s">
        <v>205</v>
      </c>
      <c r="U52" s="22">
        <v>2024.1</v>
      </c>
      <c r="V52" s="95"/>
    </row>
    <row r="53" ht="125" customHeight="1" spans="1:22">
      <c r="A53" s="18">
        <v>10</v>
      </c>
      <c r="B53" s="29" t="s">
        <v>236</v>
      </c>
      <c r="C53" s="18" t="s">
        <v>237</v>
      </c>
      <c r="D53" s="36" t="s">
        <v>199</v>
      </c>
      <c r="E53" s="61" t="s">
        <v>200</v>
      </c>
      <c r="F53" s="61" t="s">
        <v>238</v>
      </c>
      <c r="G53" s="62">
        <v>300</v>
      </c>
      <c r="H53" s="18"/>
      <c r="I53" s="86" t="s">
        <v>239</v>
      </c>
      <c r="J53" s="19" t="s">
        <v>240</v>
      </c>
      <c r="K53" s="85">
        <v>9</v>
      </c>
      <c r="L53" s="62">
        <v>23</v>
      </c>
      <c r="M53" s="62">
        <v>0.005</v>
      </c>
      <c r="N53" s="62">
        <v>0.0015</v>
      </c>
      <c r="O53" s="62">
        <v>0.0035</v>
      </c>
      <c r="P53" s="62">
        <v>0.019</v>
      </c>
      <c r="Q53" s="62">
        <v>0.0057</v>
      </c>
      <c r="R53" s="62">
        <v>0.0133</v>
      </c>
      <c r="S53" s="18" t="s">
        <v>204</v>
      </c>
      <c r="T53" s="35" t="s">
        <v>241</v>
      </c>
      <c r="U53" s="22">
        <v>2024.1</v>
      </c>
      <c r="V53" s="93"/>
    </row>
    <row r="54" ht="165" customHeight="1" spans="1:22">
      <c r="A54" s="18">
        <v>11</v>
      </c>
      <c r="B54" s="29" t="s">
        <v>242</v>
      </c>
      <c r="C54" s="18" t="s">
        <v>237</v>
      </c>
      <c r="D54" s="36" t="s">
        <v>199</v>
      </c>
      <c r="E54" s="61" t="s">
        <v>243</v>
      </c>
      <c r="F54" s="61" t="s">
        <v>244</v>
      </c>
      <c r="G54" s="62">
        <v>90</v>
      </c>
      <c r="H54" s="18"/>
      <c r="I54" s="86" t="s">
        <v>245</v>
      </c>
      <c r="J54" s="61" t="s">
        <v>246</v>
      </c>
      <c r="K54" s="85"/>
      <c r="L54" s="62">
        <v>1</v>
      </c>
      <c r="M54" s="62">
        <v>0.0024</v>
      </c>
      <c r="N54" s="62">
        <v>0.0003</v>
      </c>
      <c r="O54" s="62">
        <v>0.0021</v>
      </c>
      <c r="P54" s="62">
        <v>0.0076</v>
      </c>
      <c r="Q54" s="62">
        <v>0.0006</v>
      </c>
      <c r="R54" s="62">
        <v>0.007</v>
      </c>
      <c r="S54" s="18" t="s">
        <v>204</v>
      </c>
      <c r="T54" s="35" t="s">
        <v>87</v>
      </c>
      <c r="U54" s="22">
        <v>2024.1</v>
      </c>
      <c r="V54" s="94"/>
    </row>
    <row r="55" ht="66" customHeight="1" spans="1:22">
      <c r="A55" s="56" t="s">
        <v>247</v>
      </c>
      <c r="B55" s="29" t="s">
        <v>248</v>
      </c>
      <c r="C55" s="28"/>
      <c r="D55" s="28"/>
      <c r="E55" s="52"/>
      <c r="F55" s="19"/>
      <c r="G55" s="63">
        <f>SUM(G56:G81)</f>
        <v>13254</v>
      </c>
      <c r="H55" s="22"/>
      <c r="I55" s="20"/>
      <c r="J55" s="20"/>
      <c r="K55" s="57"/>
      <c r="L55" s="57"/>
      <c r="M55" s="68"/>
      <c r="N55" s="68"/>
      <c r="O55" s="68"/>
      <c r="P55" s="68"/>
      <c r="Q55" s="68"/>
      <c r="R55" s="68"/>
      <c r="S55" s="18"/>
      <c r="T55" s="18"/>
      <c r="U55" s="22"/>
      <c r="V55" s="94"/>
    </row>
    <row r="56" s="3" customFormat="1" ht="166" customHeight="1" spans="1:22">
      <c r="A56" s="51" t="s">
        <v>161</v>
      </c>
      <c r="B56" s="60" t="s">
        <v>249</v>
      </c>
      <c r="C56" s="62" t="s">
        <v>114</v>
      </c>
      <c r="D56" s="36" t="s">
        <v>199</v>
      </c>
      <c r="E56" s="64" t="s">
        <v>250</v>
      </c>
      <c r="F56" s="65" t="s">
        <v>251</v>
      </c>
      <c r="G56" s="62">
        <v>1000</v>
      </c>
      <c r="H56" s="35"/>
      <c r="I56" s="65" t="s">
        <v>252</v>
      </c>
      <c r="J56" s="84" t="s">
        <v>253</v>
      </c>
      <c r="K56" s="62">
        <v>7</v>
      </c>
      <c r="L56" s="62">
        <v>9</v>
      </c>
      <c r="M56" s="62">
        <v>0.0607</v>
      </c>
      <c r="N56" s="62">
        <v>0.0232</v>
      </c>
      <c r="O56" s="62">
        <v>0.0375</v>
      </c>
      <c r="P56" s="62">
        <v>0.2158</v>
      </c>
      <c r="Q56" s="62">
        <v>0.0855</v>
      </c>
      <c r="R56" s="62">
        <v>0.1303</v>
      </c>
      <c r="S56" s="74" t="s">
        <v>254</v>
      </c>
      <c r="T56" s="35" t="s">
        <v>255</v>
      </c>
      <c r="U56" s="22">
        <v>2024.1</v>
      </c>
      <c r="V56" s="96"/>
    </row>
    <row r="57" s="3" customFormat="1" ht="224" customHeight="1" spans="1:22">
      <c r="A57" s="51" t="s">
        <v>169</v>
      </c>
      <c r="B57" s="60" t="s">
        <v>256</v>
      </c>
      <c r="C57" s="62" t="s">
        <v>114</v>
      </c>
      <c r="D57" s="36" t="s">
        <v>199</v>
      </c>
      <c r="E57" s="64" t="s">
        <v>257</v>
      </c>
      <c r="F57" s="65" t="s">
        <v>258</v>
      </c>
      <c r="G57" s="62">
        <v>900</v>
      </c>
      <c r="H57" s="35"/>
      <c r="I57" s="65" t="s">
        <v>259</v>
      </c>
      <c r="J57" s="84" t="s">
        <v>260</v>
      </c>
      <c r="K57" s="62"/>
      <c r="L57" s="62">
        <v>2</v>
      </c>
      <c r="M57" s="62">
        <v>0.0177</v>
      </c>
      <c r="N57" s="62">
        <v>0.0025</v>
      </c>
      <c r="O57" s="62">
        <v>0.0152</v>
      </c>
      <c r="P57" s="62">
        <v>0.0515</v>
      </c>
      <c r="Q57" s="62">
        <v>0.0095</v>
      </c>
      <c r="R57" s="62">
        <v>0.042</v>
      </c>
      <c r="S57" s="74" t="s">
        <v>254</v>
      </c>
      <c r="T57" s="35" t="s">
        <v>261</v>
      </c>
      <c r="U57" s="22">
        <v>2024.1</v>
      </c>
      <c r="V57" s="88"/>
    </row>
    <row r="58" s="3" customFormat="1" ht="409" customHeight="1" spans="1:22">
      <c r="A58" s="51" t="s">
        <v>175</v>
      </c>
      <c r="B58" s="60" t="s">
        <v>262</v>
      </c>
      <c r="C58" s="62" t="s">
        <v>263</v>
      </c>
      <c r="D58" s="36" t="s">
        <v>199</v>
      </c>
      <c r="E58" s="64" t="s">
        <v>264</v>
      </c>
      <c r="F58" s="65" t="s">
        <v>265</v>
      </c>
      <c r="G58" s="62">
        <v>883</v>
      </c>
      <c r="H58" s="35"/>
      <c r="I58" s="65" t="s">
        <v>266</v>
      </c>
      <c r="J58" s="84" t="s">
        <v>267</v>
      </c>
      <c r="K58" s="62">
        <v>1</v>
      </c>
      <c r="L58" s="62">
        <v>0</v>
      </c>
      <c r="M58" s="62">
        <v>0.0142</v>
      </c>
      <c r="N58" s="62">
        <v>0.0062</v>
      </c>
      <c r="O58" s="62">
        <v>0.008</v>
      </c>
      <c r="P58" s="62">
        <v>0.0533</v>
      </c>
      <c r="Q58" s="62">
        <v>0.0229</v>
      </c>
      <c r="R58" s="62">
        <v>0.0304</v>
      </c>
      <c r="S58" s="74" t="s">
        <v>254</v>
      </c>
      <c r="T58" s="35" t="s">
        <v>48</v>
      </c>
      <c r="U58" s="22">
        <v>2024.1</v>
      </c>
      <c r="V58" s="88"/>
    </row>
    <row r="59" s="3" customFormat="1" ht="234" customHeight="1" spans="1:22">
      <c r="A59" s="51" t="s">
        <v>180</v>
      </c>
      <c r="B59" s="60" t="s">
        <v>268</v>
      </c>
      <c r="C59" s="62" t="s">
        <v>114</v>
      </c>
      <c r="D59" s="36" t="s">
        <v>199</v>
      </c>
      <c r="E59" s="64" t="s">
        <v>269</v>
      </c>
      <c r="F59" s="65" t="s">
        <v>270</v>
      </c>
      <c r="G59" s="62">
        <v>559</v>
      </c>
      <c r="H59" s="35"/>
      <c r="I59" s="65" t="s">
        <v>271</v>
      </c>
      <c r="J59" s="84" t="s">
        <v>260</v>
      </c>
      <c r="K59" s="62"/>
      <c r="L59" s="62">
        <v>1</v>
      </c>
      <c r="M59" s="62">
        <v>0.0177</v>
      </c>
      <c r="N59" s="62">
        <v>0.0025</v>
      </c>
      <c r="O59" s="62">
        <v>0.0152</v>
      </c>
      <c r="P59" s="62">
        <v>0.0515</v>
      </c>
      <c r="Q59" s="62">
        <v>0.0095</v>
      </c>
      <c r="R59" s="62">
        <v>0.042</v>
      </c>
      <c r="S59" s="74" t="s">
        <v>254</v>
      </c>
      <c r="T59" s="35" t="s">
        <v>77</v>
      </c>
      <c r="U59" s="22">
        <v>2024.1</v>
      </c>
      <c r="V59" s="97"/>
    </row>
    <row r="60" s="3" customFormat="1" ht="149" customHeight="1" spans="1:22">
      <c r="A60" s="51" t="s">
        <v>185</v>
      </c>
      <c r="B60" s="60" t="s">
        <v>272</v>
      </c>
      <c r="C60" s="62" t="s">
        <v>114</v>
      </c>
      <c r="D60" s="36" t="s">
        <v>199</v>
      </c>
      <c r="E60" s="64" t="s">
        <v>273</v>
      </c>
      <c r="F60" s="65" t="s">
        <v>274</v>
      </c>
      <c r="G60" s="62">
        <v>300</v>
      </c>
      <c r="H60" s="35" t="s">
        <v>275</v>
      </c>
      <c r="I60" s="65" t="s">
        <v>276</v>
      </c>
      <c r="J60" s="84" t="s">
        <v>277</v>
      </c>
      <c r="K60" s="62"/>
      <c r="L60" s="62">
        <v>1</v>
      </c>
      <c r="M60" s="62">
        <v>0.0129</v>
      </c>
      <c r="N60" s="62">
        <v>0.0035</v>
      </c>
      <c r="O60" s="62">
        <v>0.0094</v>
      </c>
      <c r="P60" s="62">
        <v>0.0404</v>
      </c>
      <c r="Q60" s="62">
        <v>0.0115</v>
      </c>
      <c r="R60" s="62">
        <v>0.0289</v>
      </c>
      <c r="S60" s="74" t="s">
        <v>254</v>
      </c>
      <c r="T60" s="35" t="s">
        <v>53</v>
      </c>
      <c r="U60" s="22">
        <v>2024.1</v>
      </c>
      <c r="V60" s="96"/>
    </row>
    <row r="61" s="3" customFormat="1" ht="103" customHeight="1" spans="1:22">
      <c r="A61" s="51" t="s">
        <v>278</v>
      </c>
      <c r="B61" s="60" t="s">
        <v>279</v>
      </c>
      <c r="C61" s="62" t="s">
        <v>114</v>
      </c>
      <c r="D61" s="36" t="s">
        <v>199</v>
      </c>
      <c r="E61" s="64" t="s">
        <v>280</v>
      </c>
      <c r="F61" s="65" t="s">
        <v>281</v>
      </c>
      <c r="G61" s="62">
        <v>200</v>
      </c>
      <c r="H61" s="35"/>
      <c r="I61" s="65" t="s">
        <v>282</v>
      </c>
      <c r="J61" s="84" t="s">
        <v>282</v>
      </c>
      <c r="K61" s="62"/>
      <c r="L61" s="62">
        <v>1</v>
      </c>
      <c r="M61" s="62">
        <v>0.0256</v>
      </c>
      <c r="N61" s="62">
        <v>0.0088</v>
      </c>
      <c r="O61" s="62">
        <v>0.0168</v>
      </c>
      <c r="P61" s="62">
        <v>0.0881</v>
      </c>
      <c r="Q61" s="62">
        <v>0.0335</v>
      </c>
      <c r="R61" s="62">
        <v>0.0546</v>
      </c>
      <c r="S61" s="74" t="s">
        <v>254</v>
      </c>
      <c r="T61" s="35" t="s">
        <v>48</v>
      </c>
      <c r="U61" s="22">
        <v>2024.1</v>
      </c>
      <c r="V61" s="96"/>
    </row>
    <row r="62" s="3" customFormat="1" ht="198" customHeight="1" spans="1:22">
      <c r="A62" s="51" t="s">
        <v>283</v>
      </c>
      <c r="B62" s="60" t="s">
        <v>284</v>
      </c>
      <c r="C62" s="62" t="s">
        <v>114</v>
      </c>
      <c r="D62" s="36" t="s">
        <v>199</v>
      </c>
      <c r="E62" s="64" t="s">
        <v>285</v>
      </c>
      <c r="F62" s="65" t="s">
        <v>286</v>
      </c>
      <c r="G62" s="62">
        <v>215</v>
      </c>
      <c r="H62" s="35"/>
      <c r="I62" s="65" t="s">
        <v>287</v>
      </c>
      <c r="J62" s="84" t="s">
        <v>288</v>
      </c>
      <c r="K62" s="62"/>
      <c r="L62" s="62">
        <v>1</v>
      </c>
      <c r="M62" s="62">
        <f>N62+O62</f>
        <v>0.0059</v>
      </c>
      <c r="N62" s="62">
        <v>0.0005</v>
      </c>
      <c r="O62" s="62">
        <v>0.0054</v>
      </c>
      <c r="P62" s="62">
        <f>Q62+R62</f>
        <v>0.0153</v>
      </c>
      <c r="Q62" s="62">
        <v>0.0018</v>
      </c>
      <c r="R62" s="62">
        <v>0.0135</v>
      </c>
      <c r="S62" s="74" t="s">
        <v>254</v>
      </c>
      <c r="T62" s="35" t="s">
        <v>110</v>
      </c>
      <c r="U62" s="22">
        <v>2024.1</v>
      </c>
      <c r="V62" s="97"/>
    </row>
    <row r="63" s="3" customFormat="1" ht="226" customHeight="1" spans="1:22">
      <c r="A63" s="51" t="s">
        <v>289</v>
      </c>
      <c r="B63" s="60" t="s">
        <v>290</v>
      </c>
      <c r="C63" s="62" t="s">
        <v>198</v>
      </c>
      <c r="D63" s="36" t="s">
        <v>199</v>
      </c>
      <c r="E63" s="64" t="s">
        <v>171</v>
      </c>
      <c r="F63" s="65" t="s">
        <v>291</v>
      </c>
      <c r="G63" s="62">
        <v>150</v>
      </c>
      <c r="H63" s="35"/>
      <c r="I63" s="65" t="s">
        <v>271</v>
      </c>
      <c r="J63" s="84" t="s">
        <v>292</v>
      </c>
      <c r="K63" s="62"/>
      <c r="L63" s="62">
        <v>1</v>
      </c>
      <c r="M63" s="62">
        <v>0.0177</v>
      </c>
      <c r="N63" s="62">
        <v>0.0025</v>
      </c>
      <c r="O63" s="62">
        <v>0.0152</v>
      </c>
      <c r="P63" s="62">
        <v>0.0515</v>
      </c>
      <c r="Q63" s="62">
        <v>0.0095</v>
      </c>
      <c r="R63" s="62">
        <v>0.042</v>
      </c>
      <c r="S63" s="74" t="s">
        <v>254</v>
      </c>
      <c r="T63" s="35" t="s">
        <v>77</v>
      </c>
      <c r="U63" s="22">
        <v>2024.1</v>
      </c>
      <c r="V63" s="97"/>
    </row>
    <row r="64" s="3" customFormat="1" ht="148" customHeight="1" spans="1:22">
      <c r="A64" s="51" t="s">
        <v>293</v>
      </c>
      <c r="B64" s="60" t="s">
        <v>294</v>
      </c>
      <c r="C64" s="62" t="s">
        <v>114</v>
      </c>
      <c r="D64" s="36" t="s">
        <v>33</v>
      </c>
      <c r="E64" s="65" t="s">
        <v>295</v>
      </c>
      <c r="F64" s="65" t="s">
        <v>296</v>
      </c>
      <c r="G64" s="62">
        <v>40</v>
      </c>
      <c r="H64" s="18"/>
      <c r="I64" s="61" t="s">
        <v>297</v>
      </c>
      <c r="J64" s="65" t="s">
        <v>298</v>
      </c>
      <c r="K64" s="85">
        <v>1</v>
      </c>
      <c r="L64" s="62">
        <v>1</v>
      </c>
      <c r="M64" s="62"/>
      <c r="N64" s="62">
        <v>0.0119</v>
      </c>
      <c r="O64" s="62">
        <v>0.0139</v>
      </c>
      <c r="P64" s="62">
        <f>Q64+R64</f>
        <v>0.1036</v>
      </c>
      <c r="Q64" s="62">
        <v>0.0462</v>
      </c>
      <c r="R64" s="62">
        <v>0.0574</v>
      </c>
      <c r="S64" s="62" t="s">
        <v>254</v>
      </c>
      <c r="T64" s="35" t="s">
        <v>48</v>
      </c>
      <c r="U64" s="22">
        <v>2024.1</v>
      </c>
      <c r="V64" s="97"/>
    </row>
    <row r="65" s="3" customFormat="1" ht="333" customHeight="1" spans="1:22">
      <c r="A65" s="51" t="s">
        <v>299</v>
      </c>
      <c r="B65" s="60" t="s">
        <v>300</v>
      </c>
      <c r="C65" s="62" t="s">
        <v>114</v>
      </c>
      <c r="D65" s="36" t="s">
        <v>199</v>
      </c>
      <c r="E65" s="65" t="s">
        <v>301</v>
      </c>
      <c r="F65" s="65" t="s">
        <v>302</v>
      </c>
      <c r="G65" s="62">
        <v>960</v>
      </c>
      <c r="H65" s="18"/>
      <c r="I65" s="61" t="s">
        <v>303</v>
      </c>
      <c r="J65" s="65" t="s">
        <v>304</v>
      </c>
      <c r="K65" s="85">
        <v>9</v>
      </c>
      <c r="L65" s="62">
        <v>10</v>
      </c>
      <c r="M65" s="62">
        <v>0.1</v>
      </c>
      <c r="N65" s="62">
        <v>0.046</v>
      </c>
      <c r="O65" s="62">
        <v>0.052</v>
      </c>
      <c r="P65" s="62">
        <v>0.394</v>
      </c>
      <c r="Q65" s="62">
        <v>0.184</v>
      </c>
      <c r="R65" s="62">
        <v>0.21</v>
      </c>
      <c r="S65" s="62" t="s">
        <v>254</v>
      </c>
      <c r="T65" s="35" t="s">
        <v>305</v>
      </c>
      <c r="U65" s="22">
        <v>2024.1</v>
      </c>
      <c r="V65" s="97"/>
    </row>
    <row r="66" s="3" customFormat="1" ht="188" customHeight="1" spans="1:22">
      <c r="A66" s="51" t="s">
        <v>306</v>
      </c>
      <c r="B66" s="60" t="s">
        <v>307</v>
      </c>
      <c r="C66" s="62" t="s">
        <v>114</v>
      </c>
      <c r="D66" s="36" t="s">
        <v>199</v>
      </c>
      <c r="E66" s="65" t="s">
        <v>308</v>
      </c>
      <c r="F66" s="65" t="s">
        <v>309</v>
      </c>
      <c r="G66" s="62">
        <v>732</v>
      </c>
      <c r="H66" s="18"/>
      <c r="I66" s="61" t="s">
        <v>310</v>
      </c>
      <c r="J66" s="65" t="s">
        <v>304</v>
      </c>
      <c r="K66" s="85">
        <v>1</v>
      </c>
      <c r="L66" s="62">
        <v>3</v>
      </c>
      <c r="M66" s="62">
        <v>0.04</v>
      </c>
      <c r="N66" s="62">
        <v>0.008</v>
      </c>
      <c r="O66" s="62">
        <v>0.03</v>
      </c>
      <c r="P66" s="62">
        <v>0.16</v>
      </c>
      <c r="Q66" s="62">
        <v>0.04</v>
      </c>
      <c r="R66" s="62">
        <v>0.12</v>
      </c>
      <c r="S66" s="62" t="s">
        <v>254</v>
      </c>
      <c r="T66" s="35" t="s">
        <v>305</v>
      </c>
      <c r="U66" s="22">
        <v>2024.1</v>
      </c>
      <c r="V66" s="97"/>
    </row>
    <row r="67" s="3" customFormat="1" ht="140" customHeight="1" spans="1:22">
      <c r="A67" s="51" t="s">
        <v>311</v>
      </c>
      <c r="B67" s="60" t="s">
        <v>312</v>
      </c>
      <c r="C67" s="62" t="s">
        <v>114</v>
      </c>
      <c r="D67" s="36" t="s">
        <v>199</v>
      </c>
      <c r="E67" s="65" t="s">
        <v>313</v>
      </c>
      <c r="F67" s="65" t="s">
        <v>314</v>
      </c>
      <c r="G67" s="62">
        <v>300</v>
      </c>
      <c r="H67" s="18"/>
      <c r="I67" s="61" t="s">
        <v>315</v>
      </c>
      <c r="J67" s="65" t="s">
        <v>304</v>
      </c>
      <c r="K67" s="85">
        <v>1</v>
      </c>
      <c r="L67" s="62">
        <v>4</v>
      </c>
      <c r="M67" s="62">
        <v>0.03</v>
      </c>
      <c r="N67" s="62">
        <v>0.006</v>
      </c>
      <c r="O67" s="62">
        <v>0.024</v>
      </c>
      <c r="P67" s="62">
        <v>0.12</v>
      </c>
      <c r="Q67" s="62">
        <v>0.024</v>
      </c>
      <c r="R67" s="62">
        <v>0.096</v>
      </c>
      <c r="S67" s="62" t="s">
        <v>254</v>
      </c>
      <c r="T67" s="35" t="s">
        <v>305</v>
      </c>
      <c r="U67" s="22">
        <v>2024.1</v>
      </c>
      <c r="V67" s="97"/>
    </row>
    <row r="68" s="3" customFormat="1" ht="148" customHeight="1" spans="1:22">
      <c r="A68" s="51" t="s">
        <v>316</v>
      </c>
      <c r="B68" s="60" t="s">
        <v>317</v>
      </c>
      <c r="C68" s="62" t="s">
        <v>318</v>
      </c>
      <c r="D68" s="36" t="s">
        <v>33</v>
      </c>
      <c r="E68" s="65" t="s">
        <v>319</v>
      </c>
      <c r="F68" s="65" t="s">
        <v>320</v>
      </c>
      <c r="G68" s="62">
        <v>300</v>
      </c>
      <c r="H68" s="18"/>
      <c r="I68" s="61" t="s">
        <v>321</v>
      </c>
      <c r="J68" s="61" t="s">
        <v>322</v>
      </c>
      <c r="K68" s="85">
        <v>2</v>
      </c>
      <c r="L68" s="62">
        <v>6</v>
      </c>
      <c r="M68" s="62">
        <v>0.03</v>
      </c>
      <c r="N68" s="62">
        <v>0.0075</v>
      </c>
      <c r="O68" s="62">
        <v>0.0225</v>
      </c>
      <c r="P68" s="62">
        <v>0.12</v>
      </c>
      <c r="Q68" s="62">
        <v>0.03</v>
      </c>
      <c r="R68" s="62">
        <v>0.09</v>
      </c>
      <c r="S68" s="62" t="s">
        <v>254</v>
      </c>
      <c r="T68" s="35" t="s">
        <v>305</v>
      </c>
      <c r="U68" s="22">
        <v>2024.1</v>
      </c>
      <c r="V68" s="97"/>
    </row>
    <row r="69" s="3" customFormat="1" ht="301" customHeight="1" spans="1:22">
      <c r="A69" s="51" t="s">
        <v>323</v>
      </c>
      <c r="B69" s="60" t="s">
        <v>324</v>
      </c>
      <c r="C69" s="62" t="s">
        <v>114</v>
      </c>
      <c r="D69" s="36" t="s">
        <v>199</v>
      </c>
      <c r="E69" s="65" t="s">
        <v>200</v>
      </c>
      <c r="F69" s="65" t="s">
        <v>325</v>
      </c>
      <c r="G69" s="62">
        <v>2000</v>
      </c>
      <c r="H69" s="18"/>
      <c r="I69" s="61" t="s">
        <v>326</v>
      </c>
      <c r="J69" s="65" t="s">
        <v>304</v>
      </c>
      <c r="K69" s="85">
        <v>30</v>
      </c>
      <c r="L69" s="62">
        <v>43</v>
      </c>
      <c r="M69" s="62">
        <v>0.159</v>
      </c>
      <c r="N69" s="62">
        <v>0.09</v>
      </c>
      <c r="O69" s="62">
        <v>0.069</v>
      </c>
      <c r="P69" s="62">
        <v>0.636</v>
      </c>
      <c r="Q69" s="62">
        <v>0.36</v>
      </c>
      <c r="R69" s="62">
        <v>0.276</v>
      </c>
      <c r="S69" s="62" t="s">
        <v>254</v>
      </c>
      <c r="T69" s="35" t="s">
        <v>327</v>
      </c>
      <c r="U69" s="22">
        <v>2024.1</v>
      </c>
      <c r="V69" s="97"/>
    </row>
    <row r="70" s="3" customFormat="1" ht="246" customHeight="1" spans="1:22">
      <c r="A70" s="51" t="s">
        <v>328</v>
      </c>
      <c r="B70" s="60" t="s">
        <v>329</v>
      </c>
      <c r="C70" s="62" t="s">
        <v>114</v>
      </c>
      <c r="D70" s="36" t="s">
        <v>199</v>
      </c>
      <c r="E70" s="65" t="s">
        <v>200</v>
      </c>
      <c r="F70" s="65" t="s">
        <v>330</v>
      </c>
      <c r="G70" s="62">
        <v>260</v>
      </c>
      <c r="H70" s="18"/>
      <c r="I70" s="61" t="s">
        <v>331</v>
      </c>
      <c r="J70" s="65" t="s">
        <v>332</v>
      </c>
      <c r="K70" s="85">
        <v>30</v>
      </c>
      <c r="L70" s="62">
        <v>48</v>
      </c>
      <c r="M70" s="62">
        <v>0.16</v>
      </c>
      <c r="N70" s="62">
        <v>0.09</v>
      </c>
      <c r="O70" s="62">
        <v>0.07</v>
      </c>
      <c r="P70" s="62">
        <v>0.6</v>
      </c>
      <c r="Q70" s="62">
        <v>0.27</v>
      </c>
      <c r="R70" s="62">
        <v>0.33</v>
      </c>
      <c r="S70" s="62" t="s">
        <v>254</v>
      </c>
      <c r="T70" s="35" t="s">
        <v>333</v>
      </c>
      <c r="U70" s="22">
        <v>2024.1</v>
      </c>
      <c r="V70" s="97"/>
    </row>
    <row r="71" s="3" customFormat="1" ht="140" customHeight="1" spans="1:22">
      <c r="A71" s="51" t="s">
        <v>334</v>
      </c>
      <c r="B71" s="60" t="s">
        <v>335</v>
      </c>
      <c r="C71" s="62" t="s">
        <v>114</v>
      </c>
      <c r="D71" s="36" t="s">
        <v>199</v>
      </c>
      <c r="E71" s="65" t="s">
        <v>336</v>
      </c>
      <c r="F71" s="65" t="s">
        <v>337</v>
      </c>
      <c r="G71" s="62">
        <v>260</v>
      </c>
      <c r="H71" s="18"/>
      <c r="I71" s="61" t="s">
        <v>338</v>
      </c>
      <c r="J71" s="65" t="s">
        <v>304</v>
      </c>
      <c r="K71" s="85">
        <v>19</v>
      </c>
      <c r="L71" s="62">
        <v>13</v>
      </c>
      <c r="M71" s="62">
        <v>0.31</v>
      </c>
      <c r="N71" s="62">
        <v>0.19</v>
      </c>
      <c r="O71" s="62">
        <v>0.12</v>
      </c>
      <c r="P71" s="62">
        <v>1.23</v>
      </c>
      <c r="Q71" s="62">
        <v>0.75</v>
      </c>
      <c r="R71" s="62">
        <v>0.48</v>
      </c>
      <c r="S71" s="62" t="s">
        <v>254</v>
      </c>
      <c r="T71" s="35" t="s">
        <v>305</v>
      </c>
      <c r="U71" s="22">
        <v>2024.1</v>
      </c>
      <c r="V71" s="97"/>
    </row>
    <row r="72" s="3" customFormat="1" ht="176" customHeight="1" spans="1:22">
      <c r="A72" s="51" t="s">
        <v>339</v>
      </c>
      <c r="B72" s="60" t="s">
        <v>340</v>
      </c>
      <c r="C72" s="62" t="s">
        <v>114</v>
      </c>
      <c r="D72" s="36" t="s">
        <v>199</v>
      </c>
      <c r="E72" s="98" t="s">
        <v>341</v>
      </c>
      <c r="F72" s="65" t="s">
        <v>342</v>
      </c>
      <c r="G72" s="62">
        <v>900</v>
      </c>
      <c r="H72" s="18"/>
      <c r="I72" s="65" t="s">
        <v>343</v>
      </c>
      <c r="J72" s="80" t="s">
        <v>344</v>
      </c>
      <c r="K72" s="62">
        <v>56</v>
      </c>
      <c r="L72" s="62">
        <v>55</v>
      </c>
      <c r="M72" s="62">
        <v>2.8926</v>
      </c>
      <c r="N72" s="62">
        <v>0.8615</v>
      </c>
      <c r="O72" s="62">
        <v>2.0311</v>
      </c>
      <c r="P72" s="62">
        <v>10.3197</v>
      </c>
      <c r="Q72" s="62">
        <v>2.989</v>
      </c>
      <c r="R72" s="62">
        <v>7.3307</v>
      </c>
      <c r="S72" s="18" t="s">
        <v>204</v>
      </c>
      <c r="T72" s="18" t="s">
        <v>204</v>
      </c>
      <c r="U72" s="22">
        <v>2024.1</v>
      </c>
      <c r="V72" s="94"/>
    </row>
    <row r="73" s="3" customFormat="1" ht="223" customHeight="1" spans="1:22">
      <c r="A73" s="51" t="s">
        <v>345</v>
      </c>
      <c r="B73" s="60" t="s">
        <v>346</v>
      </c>
      <c r="C73" s="62" t="s">
        <v>114</v>
      </c>
      <c r="D73" s="36" t="s">
        <v>199</v>
      </c>
      <c r="E73" s="65" t="s">
        <v>125</v>
      </c>
      <c r="F73" s="65" t="s">
        <v>347</v>
      </c>
      <c r="G73" s="62">
        <v>120</v>
      </c>
      <c r="H73" s="18"/>
      <c r="I73" s="61" t="s">
        <v>348</v>
      </c>
      <c r="J73" s="65" t="s">
        <v>349</v>
      </c>
      <c r="K73" s="85"/>
      <c r="L73" s="62">
        <v>1</v>
      </c>
      <c r="M73" s="62">
        <v>0.0063</v>
      </c>
      <c r="N73" s="62">
        <v>0.0005</v>
      </c>
      <c r="O73" s="62">
        <v>0.0058</v>
      </c>
      <c r="P73" s="62">
        <v>0.0165</v>
      </c>
      <c r="Q73" s="62">
        <v>0.0022</v>
      </c>
      <c r="R73" s="62">
        <v>0.0143</v>
      </c>
      <c r="S73" s="62" t="s">
        <v>254</v>
      </c>
      <c r="T73" s="35" t="s">
        <v>350</v>
      </c>
      <c r="U73" s="22">
        <v>2024.1</v>
      </c>
      <c r="V73" s="97"/>
    </row>
    <row r="74" s="3" customFormat="1" ht="162" customHeight="1" spans="1:22">
      <c r="A74" s="51" t="s">
        <v>351</v>
      </c>
      <c r="B74" s="60" t="s">
        <v>352</v>
      </c>
      <c r="C74" s="62" t="s">
        <v>114</v>
      </c>
      <c r="D74" s="36" t="s">
        <v>199</v>
      </c>
      <c r="E74" s="64" t="s">
        <v>353</v>
      </c>
      <c r="F74" s="65" t="s">
        <v>354</v>
      </c>
      <c r="G74" s="62">
        <v>520</v>
      </c>
      <c r="H74" s="35"/>
      <c r="I74" s="65" t="s">
        <v>355</v>
      </c>
      <c r="J74" s="84" t="s">
        <v>356</v>
      </c>
      <c r="K74" s="62"/>
      <c r="L74" s="62">
        <v>1</v>
      </c>
      <c r="M74" s="62">
        <v>0.012</v>
      </c>
      <c r="N74" s="62">
        <v>0.0013</v>
      </c>
      <c r="O74" s="62">
        <v>0.0107</v>
      </c>
      <c r="P74" s="62">
        <v>0.0456</v>
      </c>
      <c r="Q74" s="62">
        <v>0.0049</v>
      </c>
      <c r="R74" s="62">
        <v>0.0407</v>
      </c>
      <c r="S74" s="74" t="s">
        <v>254</v>
      </c>
      <c r="T74" s="35" t="s">
        <v>101</v>
      </c>
      <c r="U74" s="22">
        <v>2024.1</v>
      </c>
      <c r="V74" s="96"/>
    </row>
    <row r="75" s="3" customFormat="1" ht="148" customHeight="1" spans="1:22">
      <c r="A75" s="51" t="s">
        <v>357</v>
      </c>
      <c r="B75" s="60" t="s">
        <v>358</v>
      </c>
      <c r="C75" s="62" t="s">
        <v>114</v>
      </c>
      <c r="D75" s="36" t="s">
        <v>199</v>
      </c>
      <c r="E75" s="64" t="s">
        <v>359</v>
      </c>
      <c r="F75" s="65" t="s">
        <v>360</v>
      </c>
      <c r="G75" s="62">
        <v>500</v>
      </c>
      <c r="H75" s="35"/>
      <c r="I75" s="65" t="s">
        <v>361</v>
      </c>
      <c r="J75" s="84" t="s">
        <v>361</v>
      </c>
      <c r="K75" s="62">
        <v>6</v>
      </c>
      <c r="L75" s="62">
        <v>5</v>
      </c>
      <c r="M75" s="62">
        <f>N75+O75</f>
        <v>0.2075</v>
      </c>
      <c r="N75" s="62">
        <v>0.0425</v>
      </c>
      <c r="O75" s="62">
        <v>0.165</v>
      </c>
      <c r="P75" s="62">
        <f>Q75+R75</f>
        <v>0.4844</v>
      </c>
      <c r="Q75" s="62">
        <v>0.131</v>
      </c>
      <c r="R75" s="62">
        <v>0.3534</v>
      </c>
      <c r="S75" s="74" t="s">
        <v>254</v>
      </c>
      <c r="T75" s="35" t="s">
        <v>72</v>
      </c>
      <c r="U75" s="22">
        <v>2024.1</v>
      </c>
      <c r="V75" s="88"/>
    </row>
    <row r="76" s="3" customFormat="1" ht="143" customHeight="1" spans="1:22">
      <c r="A76" s="51" t="s">
        <v>362</v>
      </c>
      <c r="B76" s="60" t="s">
        <v>363</v>
      </c>
      <c r="C76" s="62" t="s">
        <v>114</v>
      </c>
      <c r="D76" s="36" t="s">
        <v>199</v>
      </c>
      <c r="E76" s="64" t="s">
        <v>364</v>
      </c>
      <c r="F76" s="65" t="s">
        <v>365</v>
      </c>
      <c r="G76" s="62">
        <v>78</v>
      </c>
      <c r="H76" s="35"/>
      <c r="I76" s="65" t="s">
        <v>366</v>
      </c>
      <c r="J76" s="84" t="s">
        <v>367</v>
      </c>
      <c r="K76" s="62">
        <v>0</v>
      </c>
      <c r="L76" s="62">
        <v>1</v>
      </c>
      <c r="M76" s="62">
        <v>0.003</v>
      </c>
      <c r="N76" s="62">
        <v>0.0005</v>
      </c>
      <c r="O76" s="62">
        <f>M76-N76</f>
        <v>0.0025</v>
      </c>
      <c r="P76" s="62">
        <v>0.012</v>
      </c>
      <c r="Q76" s="62">
        <v>0.002</v>
      </c>
      <c r="R76" s="62">
        <f>P76-Q76</f>
        <v>0.01</v>
      </c>
      <c r="S76" s="35" t="s">
        <v>254</v>
      </c>
      <c r="T76" s="35" t="s">
        <v>82</v>
      </c>
      <c r="U76" s="22">
        <v>2024.1</v>
      </c>
      <c r="V76" s="88"/>
    </row>
    <row r="77" s="3" customFormat="1" ht="134" customHeight="1" spans="1:22">
      <c r="A77" s="51" t="s">
        <v>368</v>
      </c>
      <c r="B77" s="60" t="s">
        <v>369</v>
      </c>
      <c r="C77" s="62" t="s">
        <v>114</v>
      </c>
      <c r="D77" s="36" t="s">
        <v>33</v>
      </c>
      <c r="E77" s="64" t="s">
        <v>370</v>
      </c>
      <c r="F77" s="65" t="s">
        <v>371</v>
      </c>
      <c r="G77" s="62">
        <v>260</v>
      </c>
      <c r="H77" s="35"/>
      <c r="I77" s="65" t="s">
        <v>372</v>
      </c>
      <c r="J77" s="84" t="s">
        <v>373</v>
      </c>
      <c r="K77" s="62">
        <v>1</v>
      </c>
      <c r="L77" s="62"/>
      <c r="M77" s="62">
        <v>0.0025</v>
      </c>
      <c r="N77" s="62">
        <v>0.0012</v>
      </c>
      <c r="O77" s="62">
        <v>0.0013</v>
      </c>
      <c r="P77" s="62">
        <v>0.075</v>
      </c>
      <c r="Q77" s="62">
        <v>0.035</v>
      </c>
      <c r="R77" s="62">
        <v>0.004</v>
      </c>
      <c r="S77" s="35" t="s">
        <v>254</v>
      </c>
      <c r="T77" s="35" t="s">
        <v>374</v>
      </c>
      <c r="U77" s="22">
        <v>2024.1</v>
      </c>
      <c r="V77" s="97"/>
    </row>
    <row r="78" s="3" customFormat="1" ht="199" customHeight="1" spans="1:22">
      <c r="A78" s="51" t="s">
        <v>375</v>
      </c>
      <c r="B78" s="60" t="s">
        <v>376</v>
      </c>
      <c r="C78" s="62" t="s">
        <v>114</v>
      </c>
      <c r="D78" s="36" t="s">
        <v>199</v>
      </c>
      <c r="E78" s="65" t="s">
        <v>200</v>
      </c>
      <c r="F78" s="65" t="s">
        <v>377</v>
      </c>
      <c r="G78" s="62">
        <v>153</v>
      </c>
      <c r="H78" s="18"/>
      <c r="I78" s="61" t="s">
        <v>378</v>
      </c>
      <c r="J78" s="65" t="s">
        <v>379</v>
      </c>
      <c r="K78" s="85">
        <v>41</v>
      </c>
      <c r="L78" s="62">
        <v>48</v>
      </c>
      <c r="M78" s="62">
        <v>0.4232</v>
      </c>
      <c r="N78" s="62">
        <v>0.1681</v>
      </c>
      <c r="O78" s="62">
        <v>0.2551</v>
      </c>
      <c r="P78" s="62">
        <v>1.0418</v>
      </c>
      <c r="Q78" s="62">
        <v>0.4471</v>
      </c>
      <c r="R78" s="62">
        <v>0.5947</v>
      </c>
      <c r="S78" s="62" t="s">
        <v>254</v>
      </c>
      <c r="T78" s="35" t="s">
        <v>333</v>
      </c>
      <c r="U78" s="22">
        <v>2024.1</v>
      </c>
      <c r="V78" s="97"/>
    </row>
    <row r="79" s="3" customFormat="1" ht="408" customHeight="1" spans="1:22">
      <c r="A79" s="51" t="s">
        <v>380</v>
      </c>
      <c r="B79" s="60" t="s">
        <v>381</v>
      </c>
      <c r="C79" s="62" t="s">
        <v>114</v>
      </c>
      <c r="D79" s="36" t="s">
        <v>199</v>
      </c>
      <c r="E79" s="65" t="s">
        <v>382</v>
      </c>
      <c r="F79" s="65" t="s">
        <v>383</v>
      </c>
      <c r="G79" s="62">
        <v>114</v>
      </c>
      <c r="H79" s="18"/>
      <c r="I79" s="61" t="s">
        <v>384</v>
      </c>
      <c r="J79" s="65" t="s">
        <v>385</v>
      </c>
      <c r="K79" s="85">
        <v>18</v>
      </c>
      <c r="L79" s="62">
        <v>20</v>
      </c>
      <c r="M79" s="62">
        <v>0.3</v>
      </c>
      <c r="N79" s="62">
        <v>0.18</v>
      </c>
      <c r="O79" s="62">
        <v>0.12</v>
      </c>
      <c r="P79" s="62">
        <v>1.2</v>
      </c>
      <c r="Q79" s="62">
        <v>0.72</v>
      </c>
      <c r="R79" s="62">
        <v>0.48</v>
      </c>
      <c r="S79" s="62" t="s">
        <v>254</v>
      </c>
      <c r="T79" s="35" t="s">
        <v>305</v>
      </c>
      <c r="U79" s="22">
        <v>2024.1</v>
      </c>
      <c r="V79" s="97"/>
    </row>
    <row r="80" s="2" customFormat="1" ht="177" customHeight="1" spans="1:22">
      <c r="A80" s="51" t="s">
        <v>386</v>
      </c>
      <c r="B80" s="60" t="s">
        <v>387</v>
      </c>
      <c r="C80" s="62" t="s">
        <v>114</v>
      </c>
      <c r="D80" s="36" t="s">
        <v>199</v>
      </c>
      <c r="E80" s="65" t="s">
        <v>388</v>
      </c>
      <c r="F80" s="65" t="s">
        <v>389</v>
      </c>
      <c r="G80" s="62">
        <v>1150</v>
      </c>
      <c r="H80" s="18"/>
      <c r="I80" s="65" t="s">
        <v>390</v>
      </c>
      <c r="J80" s="84" t="s">
        <v>390</v>
      </c>
      <c r="K80" s="62">
        <v>6</v>
      </c>
      <c r="L80" s="35">
        <v>2</v>
      </c>
      <c r="M80" s="35">
        <v>0.0475</v>
      </c>
      <c r="N80" s="35">
        <v>0.0317</v>
      </c>
      <c r="O80" s="35">
        <v>0.0158</v>
      </c>
      <c r="P80" s="35">
        <f>Q80+R80</f>
        <v>0.237</v>
      </c>
      <c r="Q80" s="35">
        <v>0.1195</v>
      </c>
      <c r="R80" s="35">
        <v>0.1175</v>
      </c>
      <c r="S80" s="35" t="s">
        <v>391</v>
      </c>
      <c r="T80" s="35" t="s">
        <v>391</v>
      </c>
      <c r="U80" s="22">
        <v>2024.1</v>
      </c>
      <c r="V80" s="96"/>
    </row>
    <row r="81" s="2" customFormat="1" ht="309" customHeight="1" spans="1:22">
      <c r="A81" s="51" t="s">
        <v>392</v>
      </c>
      <c r="B81" s="56" t="s">
        <v>393</v>
      </c>
      <c r="C81" s="62" t="s">
        <v>114</v>
      </c>
      <c r="D81" s="62" t="s">
        <v>199</v>
      </c>
      <c r="E81" s="36" t="s">
        <v>394</v>
      </c>
      <c r="F81" s="65" t="s">
        <v>395</v>
      </c>
      <c r="G81" s="62">
        <v>400</v>
      </c>
      <c r="H81" s="62"/>
      <c r="I81" s="61" t="s">
        <v>396</v>
      </c>
      <c r="J81" s="65" t="s">
        <v>397</v>
      </c>
      <c r="K81" s="85">
        <v>1</v>
      </c>
      <c r="L81" s="62">
        <v>7</v>
      </c>
      <c r="M81" s="35">
        <v>0.1696</v>
      </c>
      <c r="N81" s="35">
        <v>0.0268</v>
      </c>
      <c r="O81" s="35">
        <v>0.1428</v>
      </c>
      <c r="P81" s="35">
        <v>0.5967</v>
      </c>
      <c r="Q81" s="35">
        <v>0.095</v>
      </c>
      <c r="R81" s="35">
        <v>0.5017</v>
      </c>
      <c r="S81" s="35" t="s">
        <v>254</v>
      </c>
      <c r="T81" s="35" t="s">
        <v>398</v>
      </c>
      <c r="U81" s="35">
        <v>2024.1</v>
      </c>
      <c r="V81" s="22"/>
    </row>
    <row r="82" s="2" customFormat="1" ht="65" customHeight="1" spans="1:22">
      <c r="A82" s="51" t="s">
        <v>111</v>
      </c>
      <c r="B82" s="29" t="s">
        <v>399</v>
      </c>
      <c r="C82" s="58"/>
      <c r="D82" s="58"/>
      <c r="E82" s="53"/>
      <c r="F82" s="53"/>
      <c r="G82" s="99">
        <f>SUM(G83:G99)</f>
        <v>8772</v>
      </c>
      <c r="H82" s="55"/>
      <c r="I82" s="115"/>
      <c r="J82" s="115"/>
      <c r="K82" s="18"/>
      <c r="L82" s="18"/>
      <c r="M82" s="68"/>
      <c r="N82" s="68"/>
      <c r="O82" s="68"/>
      <c r="P82" s="68"/>
      <c r="Q82" s="68"/>
      <c r="R82" s="68"/>
      <c r="S82" s="18"/>
      <c r="T82" s="18"/>
      <c r="U82" s="22"/>
      <c r="V82" s="88"/>
    </row>
    <row r="83" s="2" customFormat="1" ht="121" customHeight="1" spans="1:22">
      <c r="A83" s="51" t="s">
        <v>161</v>
      </c>
      <c r="B83" s="29" t="s">
        <v>400</v>
      </c>
      <c r="C83" s="35" t="s">
        <v>114</v>
      </c>
      <c r="D83" s="36" t="s">
        <v>199</v>
      </c>
      <c r="E83" s="100" t="s">
        <v>401</v>
      </c>
      <c r="F83" s="100" t="s">
        <v>402</v>
      </c>
      <c r="G83" s="101">
        <v>3000</v>
      </c>
      <c r="H83" s="55"/>
      <c r="I83" s="86" t="s">
        <v>403</v>
      </c>
      <c r="J83" s="61" t="s">
        <v>404</v>
      </c>
      <c r="K83" s="18">
        <v>12</v>
      </c>
      <c r="L83" s="18">
        <v>38</v>
      </c>
      <c r="M83" s="68"/>
      <c r="N83" s="68"/>
      <c r="O83" s="68"/>
      <c r="P83" s="68"/>
      <c r="Q83" s="68"/>
      <c r="R83" s="68"/>
      <c r="S83" s="35" t="s">
        <v>254</v>
      </c>
      <c r="T83" s="35" t="s">
        <v>405</v>
      </c>
      <c r="U83" s="22">
        <v>2024.1</v>
      </c>
      <c r="V83" s="88"/>
    </row>
    <row r="84" customFormat="1" ht="163" customHeight="1" spans="1:22">
      <c r="A84" s="51" t="s">
        <v>169</v>
      </c>
      <c r="B84" s="29" t="s">
        <v>406</v>
      </c>
      <c r="C84" s="35" t="s">
        <v>114</v>
      </c>
      <c r="D84" s="36" t="s">
        <v>199</v>
      </c>
      <c r="E84" s="61" t="s">
        <v>407</v>
      </c>
      <c r="F84" s="61" t="s">
        <v>408</v>
      </c>
      <c r="G84" s="62">
        <v>600</v>
      </c>
      <c r="H84" s="35"/>
      <c r="I84" s="86" t="s">
        <v>266</v>
      </c>
      <c r="J84" s="61" t="s">
        <v>409</v>
      </c>
      <c r="K84" s="62">
        <v>1</v>
      </c>
      <c r="L84" s="35"/>
      <c r="M84" s="35">
        <v>1.0158</v>
      </c>
      <c r="N84" s="35">
        <v>1.0078</v>
      </c>
      <c r="O84" s="35">
        <v>1.008</v>
      </c>
      <c r="P84" s="35">
        <v>1.0741</v>
      </c>
      <c r="Q84" s="35">
        <v>1.036</v>
      </c>
      <c r="R84" s="35">
        <v>1.0381</v>
      </c>
      <c r="S84" s="35" t="s">
        <v>254</v>
      </c>
      <c r="T84" s="35" t="s">
        <v>48</v>
      </c>
      <c r="U84" s="22">
        <v>2024.1</v>
      </c>
      <c r="V84" s="88"/>
    </row>
    <row r="85" customFormat="1" ht="110" customHeight="1" spans="1:22">
      <c r="A85" s="51" t="s">
        <v>175</v>
      </c>
      <c r="B85" s="29" t="s">
        <v>410</v>
      </c>
      <c r="C85" s="35" t="s">
        <v>114</v>
      </c>
      <c r="D85" s="36" t="s">
        <v>199</v>
      </c>
      <c r="E85" s="61" t="s">
        <v>411</v>
      </c>
      <c r="F85" s="61" t="s">
        <v>412</v>
      </c>
      <c r="G85" s="62">
        <v>870</v>
      </c>
      <c r="H85" s="35"/>
      <c r="I85" s="86" t="s">
        <v>413</v>
      </c>
      <c r="J85" s="61" t="s">
        <v>414</v>
      </c>
      <c r="K85" s="62">
        <v>1</v>
      </c>
      <c r="L85" s="35"/>
      <c r="M85" s="35">
        <v>1.0158</v>
      </c>
      <c r="N85" s="35">
        <v>1.0078</v>
      </c>
      <c r="O85" s="35">
        <v>1.008</v>
      </c>
      <c r="P85" s="35">
        <v>1.0741</v>
      </c>
      <c r="Q85" s="35">
        <v>1.036</v>
      </c>
      <c r="R85" s="35">
        <v>1.0381</v>
      </c>
      <c r="S85" s="35" t="s">
        <v>254</v>
      </c>
      <c r="T85" s="35" t="s">
        <v>48</v>
      </c>
      <c r="U85" s="22">
        <v>2024.1</v>
      </c>
      <c r="V85" s="88"/>
    </row>
    <row r="86" customFormat="1" ht="145" customHeight="1" spans="1:22">
      <c r="A86" s="51" t="s">
        <v>180</v>
      </c>
      <c r="B86" s="29" t="s">
        <v>415</v>
      </c>
      <c r="C86" s="35" t="s">
        <v>114</v>
      </c>
      <c r="D86" s="36" t="s">
        <v>199</v>
      </c>
      <c r="E86" s="61" t="s">
        <v>125</v>
      </c>
      <c r="F86" s="61" t="s">
        <v>416</v>
      </c>
      <c r="G86" s="62">
        <v>315</v>
      </c>
      <c r="H86" s="35" t="s">
        <v>189</v>
      </c>
      <c r="I86" s="86" t="s">
        <v>417</v>
      </c>
      <c r="J86" s="61" t="s">
        <v>418</v>
      </c>
      <c r="K86" s="35"/>
      <c r="L86" s="62">
        <v>1</v>
      </c>
      <c r="M86" s="35">
        <v>0.03</v>
      </c>
      <c r="N86" s="35">
        <v>0.006</v>
      </c>
      <c r="O86" s="35">
        <v>0.024</v>
      </c>
      <c r="P86" s="35">
        <v>0.12</v>
      </c>
      <c r="Q86" s="35">
        <v>0.024</v>
      </c>
      <c r="R86" s="35">
        <v>0.096</v>
      </c>
      <c r="S86" s="35" t="s">
        <v>254</v>
      </c>
      <c r="T86" s="35" t="s">
        <v>48</v>
      </c>
      <c r="U86" s="22">
        <v>2024.1</v>
      </c>
      <c r="V86" s="88"/>
    </row>
    <row r="87" customFormat="1" ht="125" customHeight="1" spans="1:22">
      <c r="A87" s="51" t="s">
        <v>185</v>
      </c>
      <c r="B87" s="29" t="s">
        <v>419</v>
      </c>
      <c r="C87" s="35" t="s">
        <v>114</v>
      </c>
      <c r="D87" s="36" t="s">
        <v>420</v>
      </c>
      <c r="E87" s="61" t="s">
        <v>421</v>
      </c>
      <c r="F87" s="61" t="s">
        <v>422</v>
      </c>
      <c r="G87" s="62">
        <v>800</v>
      </c>
      <c r="H87" s="35"/>
      <c r="I87" s="86" t="s">
        <v>403</v>
      </c>
      <c r="J87" s="61" t="s">
        <v>404</v>
      </c>
      <c r="K87" s="35">
        <v>0</v>
      </c>
      <c r="L87" s="35">
        <v>2</v>
      </c>
      <c r="M87" s="35">
        <f t="shared" ref="M87:R87" si="3">SUM(M85:M86)</f>
        <v>1.0458</v>
      </c>
      <c r="N87" s="35">
        <f t="shared" si="3"/>
        <v>1.0138</v>
      </c>
      <c r="O87" s="35">
        <f t="shared" si="3"/>
        <v>1.032</v>
      </c>
      <c r="P87" s="35">
        <f t="shared" si="3"/>
        <v>1.1941</v>
      </c>
      <c r="Q87" s="35">
        <f t="shared" si="3"/>
        <v>1.06</v>
      </c>
      <c r="R87" s="35">
        <f t="shared" si="3"/>
        <v>1.1341</v>
      </c>
      <c r="S87" s="35" t="s">
        <v>254</v>
      </c>
      <c r="T87" s="35" t="s">
        <v>58</v>
      </c>
      <c r="U87" s="22">
        <v>2024.1</v>
      </c>
      <c r="V87" s="88"/>
    </row>
    <row r="88" customFormat="1" ht="199" customHeight="1" spans="1:22">
      <c r="A88" s="51" t="s">
        <v>278</v>
      </c>
      <c r="B88" s="29" t="s">
        <v>423</v>
      </c>
      <c r="C88" s="35" t="s">
        <v>114</v>
      </c>
      <c r="D88" s="36" t="s">
        <v>199</v>
      </c>
      <c r="E88" s="61" t="s">
        <v>171</v>
      </c>
      <c r="F88" s="61" t="s">
        <v>424</v>
      </c>
      <c r="G88" s="62">
        <v>550</v>
      </c>
      <c r="H88" s="35"/>
      <c r="I88" s="86" t="s">
        <v>425</v>
      </c>
      <c r="J88" s="61" t="s">
        <v>426</v>
      </c>
      <c r="K88" s="35"/>
      <c r="L88" s="35">
        <v>1</v>
      </c>
      <c r="M88" s="35">
        <v>0.0045</v>
      </c>
      <c r="N88" s="35">
        <v>0.0015</v>
      </c>
      <c r="O88" s="35">
        <v>0.003</v>
      </c>
      <c r="P88" s="35">
        <v>0.0135</v>
      </c>
      <c r="Q88" s="35">
        <v>0.0045</v>
      </c>
      <c r="R88" s="35">
        <v>0.009</v>
      </c>
      <c r="S88" s="35" t="s">
        <v>254</v>
      </c>
      <c r="T88" s="35" t="s">
        <v>77</v>
      </c>
      <c r="U88" s="22">
        <v>2024.1</v>
      </c>
      <c r="V88" s="88"/>
    </row>
    <row r="89" s="2" customFormat="1" ht="331" customHeight="1" spans="1:22">
      <c r="A89" s="51" t="s">
        <v>283</v>
      </c>
      <c r="B89" s="60" t="s">
        <v>427</v>
      </c>
      <c r="C89" s="62" t="s">
        <v>114</v>
      </c>
      <c r="D89" s="36" t="s">
        <v>199</v>
      </c>
      <c r="E89" s="64" t="s">
        <v>428</v>
      </c>
      <c r="F89" s="65" t="s">
        <v>429</v>
      </c>
      <c r="G89" s="62">
        <v>535</v>
      </c>
      <c r="H89" s="35"/>
      <c r="I89" s="65" t="s">
        <v>430</v>
      </c>
      <c r="J89" s="84" t="s">
        <v>431</v>
      </c>
      <c r="K89" s="62">
        <v>4</v>
      </c>
      <c r="L89" s="62">
        <v>4</v>
      </c>
      <c r="M89" s="62">
        <v>0.1268</v>
      </c>
      <c r="N89" s="62">
        <v>0.0279</v>
      </c>
      <c r="O89" s="62">
        <v>0.0989</v>
      </c>
      <c r="P89" s="62">
        <v>0.4462</v>
      </c>
      <c r="Q89" s="62">
        <v>0.1092</v>
      </c>
      <c r="R89" s="62">
        <v>0.337</v>
      </c>
      <c r="S89" s="35" t="s">
        <v>254</v>
      </c>
      <c r="T89" s="35" t="s">
        <v>255</v>
      </c>
      <c r="U89" s="22">
        <v>2024.1</v>
      </c>
      <c r="V89" s="96"/>
    </row>
    <row r="90" s="2" customFormat="1" ht="183" customHeight="1" spans="1:22">
      <c r="A90" s="51" t="s">
        <v>289</v>
      </c>
      <c r="B90" s="60" t="s">
        <v>432</v>
      </c>
      <c r="C90" s="62" t="s">
        <v>114</v>
      </c>
      <c r="D90" s="36" t="s">
        <v>199</v>
      </c>
      <c r="E90" s="102" t="s">
        <v>433</v>
      </c>
      <c r="F90" s="103" t="s">
        <v>434</v>
      </c>
      <c r="G90" s="62">
        <v>286</v>
      </c>
      <c r="H90" s="18"/>
      <c r="I90" s="65" t="s">
        <v>435</v>
      </c>
      <c r="J90" s="116" t="s">
        <v>436</v>
      </c>
      <c r="K90" s="62">
        <v>4</v>
      </c>
      <c r="L90" s="62">
        <v>5</v>
      </c>
      <c r="M90" s="62">
        <v>0.0397</v>
      </c>
      <c r="N90" s="62">
        <v>0.019</v>
      </c>
      <c r="O90" s="62">
        <v>0.0207</v>
      </c>
      <c r="P90" s="62">
        <v>0.1494</v>
      </c>
      <c r="Q90" s="62">
        <v>0.0829</v>
      </c>
      <c r="R90" s="62">
        <v>0.0665</v>
      </c>
      <c r="S90" s="74" t="s">
        <v>254</v>
      </c>
      <c r="T90" s="35" t="s">
        <v>437</v>
      </c>
      <c r="U90" s="22">
        <v>2024.1</v>
      </c>
      <c r="V90" s="96"/>
    </row>
    <row r="91" s="2" customFormat="1" ht="240" customHeight="1" spans="1:22">
      <c r="A91" s="51" t="s">
        <v>293</v>
      </c>
      <c r="B91" s="29" t="s">
        <v>438</v>
      </c>
      <c r="C91" s="35" t="s">
        <v>114</v>
      </c>
      <c r="D91" s="36" t="s">
        <v>199</v>
      </c>
      <c r="E91" s="61" t="s">
        <v>439</v>
      </c>
      <c r="F91" s="61" t="s">
        <v>440</v>
      </c>
      <c r="G91" s="62">
        <v>200</v>
      </c>
      <c r="H91" s="35"/>
      <c r="I91" s="86" t="s">
        <v>259</v>
      </c>
      <c r="J91" s="61" t="s">
        <v>441</v>
      </c>
      <c r="K91" s="35"/>
      <c r="L91" s="35">
        <v>1</v>
      </c>
      <c r="M91" s="35">
        <v>0.0177</v>
      </c>
      <c r="N91" s="35">
        <v>0.0025</v>
      </c>
      <c r="O91" s="35">
        <v>0.0152</v>
      </c>
      <c r="P91" s="35">
        <v>0.0515</v>
      </c>
      <c r="Q91" s="35">
        <v>0.0095</v>
      </c>
      <c r="R91" s="35">
        <v>0.042</v>
      </c>
      <c r="S91" s="35" t="s">
        <v>254</v>
      </c>
      <c r="T91" s="35" t="s">
        <v>77</v>
      </c>
      <c r="U91" s="22">
        <v>2024.1</v>
      </c>
      <c r="V91" s="88"/>
    </row>
    <row r="92" customFormat="1" ht="138" customHeight="1" spans="1:22">
      <c r="A92" s="51" t="s">
        <v>299</v>
      </c>
      <c r="B92" s="29" t="s">
        <v>442</v>
      </c>
      <c r="C92" s="35" t="s">
        <v>114</v>
      </c>
      <c r="D92" s="36" t="s">
        <v>199</v>
      </c>
      <c r="E92" s="61" t="s">
        <v>443</v>
      </c>
      <c r="F92" s="61" t="s">
        <v>444</v>
      </c>
      <c r="G92" s="62">
        <v>230</v>
      </c>
      <c r="H92" s="35"/>
      <c r="I92" s="86" t="s">
        <v>445</v>
      </c>
      <c r="J92" s="61" t="s">
        <v>445</v>
      </c>
      <c r="K92" s="35">
        <v>1</v>
      </c>
      <c r="L92" s="35"/>
      <c r="M92" s="35">
        <v>0.0087</v>
      </c>
      <c r="N92" s="35">
        <v>0.0022</v>
      </c>
      <c r="O92" s="35">
        <v>0.0065</v>
      </c>
      <c r="P92" s="35">
        <v>0.0298</v>
      </c>
      <c r="Q92" s="35">
        <v>0.0089</v>
      </c>
      <c r="R92" s="35">
        <v>0.0109</v>
      </c>
      <c r="S92" s="35" t="s">
        <v>254</v>
      </c>
      <c r="T92" s="35" t="s">
        <v>92</v>
      </c>
      <c r="U92" s="22">
        <v>2024.1</v>
      </c>
      <c r="V92" s="88"/>
    </row>
    <row r="93" customFormat="1" ht="308" customHeight="1" spans="1:22">
      <c r="A93" s="51" t="s">
        <v>306</v>
      </c>
      <c r="B93" s="29" t="s">
        <v>446</v>
      </c>
      <c r="C93" s="35" t="s">
        <v>114</v>
      </c>
      <c r="D93" s="36" t="s">
        <v>199</v>
      </c>
      <c r="E93" s="61" t="s">
        <v>447</v>
      </c>
      <c r="F93" s="61" t="s">
        <v>448</v>
      </c>
      <c r="G93" s="62">
        <v>200</v>
      </c>
      <c r="H93" s="35"/>
      <c r="I93" s="86" t="s">
        <v>449</v>
      </c>
      <c r="J93" s="61" t="s">
        <v>450</v>
      </c>
      <c r="K93" s="35"/>
      <c r="L93" s="35">
        <v>1</v>
      </c>
      <c r="M93" s="35">
        <v>0.0398</v>
      </c>
      <c r="N93" s="35">
        <v>0.0044</v>
      </c>
      <c r="O93" s="35">
        <v>0.0354</v>
      </c>
      <c r="P93" s="35">
        <v>0.1417</v>
      </c>
      <c r="Q93" s="35">
        <v>0.0142</v>
      </c>
      <c r="R93" s="35">
        <v>0.1275</v>
      </c>
      <c r="S93" s="35" t="s">
        <v>254</v>
      </c>
      <c r="T93" s="35" t="s">
        <v>110</v>
      </c>
      <c r="U93" s="22">
        <v>2024.1</v>
      </c>
      <c r="V93" s="88"/>
    </row>
    <row r="94" customFormat="1" ht="203" customHeight="1" spans="1:22">
      <c r="A94" s="51" t="s">
        <v>311</v>
      </c>
      <c r="B94" s="29" t="s">
        <v>451</v>
      </c>
      <c r="C94" s="35" t="s">
        <v>114</v>
      </c>
      <c r="D94" s="36" t="s">
        <v>199</v>
      </c>
      <c r="E94" s="61" t="s">
        <v>447</v>
      </c>
      <c r="F94" s="61" t="s">
        <v>452</v>
      </c>
      <c r="G94" s="62">
        <v>200</v>
      </c>
      <c r="H94" s="35"/>
      <c r="I94" s="86" t="s">
        <v>453</v>
      </c>
      <c r="J94" s="61" t="s">
        <v>454</v>
      </c>
      <c r="K94" s="35"/>
      <c r="L94" s="35">
        <v>1</v>
      </c>
      <c r="M94" s="35">
        <v>0.0398</v>
      </c>
      <c r="N94" s="35">
        <v>0.0044</v>
      </c>
      <c r="O94" s="35">
        <v>0.0354</v>
      </c>
      <c r="P94" s="35">
        <v>0.1417</v>
      </c>
      <c r="Q94" s="35">
        <v>0.0142</v>
      </c>
      <c r="R94" s="35">
        <v>0.1275</v>
      </c>
      <c r="S94" s="35" t="s">
        <v>254</v>
      </c>
      <c r="T94" s="35" t="s">
        <v>405</v>
      </c>
      <c r="U94" s="22">
        <v>2024.1</v>
      </c>
      <c r="V94" s="88"/>
    </row>
    <row r="95" customFormat="1" ht="131" customHeight="1" spans="1:22">
      <c r="A95" s="51" t="s">
        <v>316</v>
      </c>
      <c r="B95" s="29" t="s">
        <v>455</v>
      </c>
      <c r="C95" s="35" t="s">
        <v>114</v>
      </c>
      <c r="D95" s="36" t="s">
        <v>199</v>
      </c>
      <c r="E95" s="61" t="s">
        <v>456</v>
      </c>
      <c r="F95" s="61" t="s">
        <v>457</v>
      </c>
      <c r="G95" s="62">
        <v>200</v>
      </c>
      <c r="H95" s="35"/>
      <c r="I95" s="86" t="s">
        <v>458</v>
      </c>
      <c r="J95" s="61" t="s">
        <v>459</v>
      </c>
      <c r="K95" s="35"/>
      <c r="L95" s="35">
        <v>1</v>
      </c>
      <c r="M95" s="35">
        <v>0.0076</v>
      </c>
      <c r="N95" s="35">
        <v>0.0028</v>
      </c>
      <c r="O95" s="35">
        <v>0.0048</v>
      </c>
      <c r="P95" s="35">
        <v>0.0249</v>
      </c>
      <c r="Q95" s="35">
        <v>0.0087</v>
      </c>
      <c r="R95" s="35">
        <v>0.0162</v>
      </c>
      <c r="S95" s="35" t="s">
        <v>254</v>
      </c>
      <c r="T95" s="35" t="s">
        <v>53</v>
      </c>
      <c r="U95" s="22">
        <v>2024.1</v>
      </c>
      <c r="V95" s="88"/>
    </row>
    <row r="96" s="2" customFormat="1" ht="120" customHeight="1" spans="1:22">
      <c r="A96" s="51" t="s">
        <v>323</v>
      </c>
      <c r="B96" s="60" t="s">
        <v>460</v>
      </c>
      <c r="C96" s="62" t="s">
        <v>114</v>
      </c>
      <c r="D96" s="36" t="s">
        <v>199</v>
      </c>
      <c r="E96" s="64" t="s">
        <v>461</v>
      </c>
      <c r="F96" s="65" t="s">
        <v>462</v>
      </c>
      <c r="G96" s="62">
        <v>200</v>
      </c>
      <c r="H96" s="35"/>
      <c r="I96" s="65" t="s">
        <v>458</v>
      </c>
      <c r="J96" s="84" t="s">
        <v>463</v>
      </c>
      <c r="K96" s="62"/>
      <c r="L96" s="62">
        <v>1</v>
      </c>
      <c r="M96" s="62">
        <v>0.0084</v>
      </c>
      <c r="N96" s="62">
        <v>0.0032</v>
      </c>
      <c r="O96" s="62">
        <v>0.0052</v>
      </c>
      <c r="P96" s="62">
        <v>0.0261</v>
      </c>
      <c r="Q96" s="62">
        <v>0.0096</v>
      </c>
      <c r="R96" s="62">
        <v>0.0165</v>
      </c>
      <c r="S96" s="74" t="s">
        <v>254</v>
      </c>
      <c r="T96" s="35" t="s">
        <v>53</v>
      </c>
      <c r="U96" s="22">
        <v>2024.1</v>
      </c>
      <c r="V96" s="88"/>
    </row>
    <row r="97" s="2" customFormat="1" ht="172" customHeight="1" spans="1:22">
      <c r="A97" s="51" t="s">
        <v>328</v>
      </c>
      <c r="B97" s="29" t="s">
        <v>464</v>
      </c>
      <c r="C97" s="35" t="s">
        <v>114</v>
      </c>
      <c r="D97" s="36" t="s">
        <v>199</v>
      </c>
      <c r="E97" s="61" t="s">
        <v>364</v>
      </c>
      <c r="F97" s="61" t="s">
        <v>465</v>
      </c>
      <c r="G97" s="62">
        <v>284</v>
      </c>
      <c r="H97" s="35" t="s">
        <v>189</v>
      </c>
      <c r="I97" s="65" t="s">
        <v>466</v>
      </c>
      <c r="J97" s="84" t="s">
        <v>467</v>
      </c>
      <c r="K97" s="62">
        <v>2</v>
      </c>
      <c r="L97" s="62">
        <v>4</v>
      </c>
      <c r="M97" s="62">
        <v>0.0634</v>
      </c>
      <c r="N97" s="62">
        <v>0.0116</v>
      </c>
      <c r="O97" s="62">
        <f>M97-N97</f>
        <v>0.0518</v>
      </c>
      <c r="P97" s="62">
        <v>0.2534</v>
      </c>
      <c r="Q97" s="62">
        <v>0.0486</v>
      </c>
      <c r="R97" s="62">
        <f>P97-Q97</f>
        <v>0.2048</v>
      </c>
      <c r="S97" s="74" t="s">
        <v>254</v>
      </c>
      <c r="T97" s="35" t="s">
        <v>82</v>
      </c>
      <c r="U97" s="22">
        <v>2024.1</v>
      </c>
      <c r="V97" s="88"/>
    </row>
    <row r="98" s="2" customFormat="1" ht="180" customHeight="1" spans="1:22">
      <c r="A98" s="51" t="s">
        <v>334</v>
      </c>
      <c r="B98" s="29" t="s">
        <v>468</v>
      </c>
      <c r="C98" s="35" t="s">
        <v>114</v>
      </c>
      <c r="D98" s="36" t="s">
        <v>199</v>
      </c>
      <c r="E98" s="61" t="s">
        <v>364</v>
      </c>
      <c r="F98" s="61" t="s">
        <v>469</v>
      </c>
      <c r="G98" s="62">
        <v>252</v>
      </c>
      <c r="H98" s="35" t="s">
        <v>275</v>
      </c>
      <c r="I98" s="86" t="s">
        <v>470</v>
      </c>
      <c r="J98" s="61" t="s">
        <v>470</v>
      </c>
      <c r="K98" s="62">
        <v>2</v>
      </c>
      <c r="L98" s="62">
        <v>4</v>
      </c>
      <c r="M98" s="62">
        <v>0.0634</v>
      </c>
      <c r="N98" s="62">
        <v>0.0116</v>
      </c>
      <c r="O98" s="62">
        <f>M98-N98</f>
        <v>0.0518</v>
      </c>
      <c r="P98" s="62">
        <v>0.2534</v>
      </c>
      <c r="Q98" s="62">
        <v>0.0486</v>
      </c>
      <c r="R98" s="62">
        <f>P98-Q98</f>
        <v>0.2048</v>
      </c>
      <c r="S98" s="74" t="s">
        <v>254</v>
      </c>
      <c r="T98" s="35" t="s">
        <v>82</v>
      </c>
      <c r="U98" s="22">
        <v>2024.1</v>
      </c>
      <c r="V98" s="88"/>
    </row>
    <row r="99" customFormat="1" ht="136" customHeight="1" spans="1:22">
      <c r="A99" s="51" t="s">
        <v>339</v>
      </c>
      <c r="B99" s="29" t="s">
        <v>471</v>
      </c>
      <c r="C99" s="35" t="s">
        <v>114</v>
      </c>
      <c r="D99" s="36" t="s">
        <v>199</v>
      </c>
      <c r="E99" s="61" t="s">
        <v>370</v>
      </c>
      <c r="F99" s="61" t="s">
        <v>472</v>
      </c>
      <c r="G99" s="62">
        <v>50</v>
      </c>
      <c r="H99" s="35"/>
      <c r="I99" s="86" t="s">
        <v>473</v>
      </c>
      <c r="J99" s="61" t="s">
        <v>474</v>
      </c>
      <c r="K99" s="35">
        <v>1</v>
      </c>
      <c r="L99" s="35"/>
      <c r="M99" s="35">
        <v>0.0008</v>
      </c>
      <c r="N99" s="35">
        <v>0.0008</v>
      </c>
      <c r="O99" s="35">
        <v>0</v>
      </c>
      <c r="P99" s="35">
        <v>0.0012</v>
      </c>
      <c r="Q99" s="35">
        <v>0.0012</v>
      </c>
      <c r="R99" s="35">
        <v>0</v>
      </c>
      <c r="S99" s="35" t="s">
        <v>254</v>
      </c>
      <c r="T99" s="61" t="s">
        <v>374</v>
      </c>
      <c r="U99" s="22">
        <v>2024.1</v>
      </c>
      <c r="V99" s="88"/>
    </row>
    <row r="100" ht="66" customHeight="1" spans="1:22">
      <c r="A100" s="51" t="s">
        <v>475</v>
      </c>
      <c r="B100" s="29" t="s">
        <v>476</v>
      </c>
      <c r="C100" s="58"/>
      <c r="D100" s="58"/>
      <c r="E100" s="53"/>
      <c r="F100" s="53"/>
      <c r="G100" s="99">
        <f>SUM(G101:G112)</f>
        <v>1724</v>
      </c>
      <c r="H100" s="55"/>
      <c r="I100" s="115"/>
      <c r="J100" s="53"/>
      <c r="K100" s="18"/>
      <c r="L100" s="18"/>
      <c r="M100" s="82"/>
      <c r="N100" s="68"/>
      <c r="O100" s="68"/>
      <c r="P100" s="82"/>
      <c r="Q100" s="68"/>
      <c r="R100" s="68"/>
      <c r="S100" s="18"/>
      <c r="T100" s="18"/>
      <c r="U100" s="22"/>
      <c r="V100" s="88"/>
    </row>
    <row r="101" ht="320" customHeight="1" spans="1:22">
      <c r="A101" s="68">
        <v>1</v>
      </c>
      <c r="B101" s="29" t="s">
        <v>477</v>
      </c>
      <c r="C101" s="18" t="s">
        <v>237</v>
      </c>
      <c r="D101" s="36" t="s">
        <v>199</v>
      </c>
      <c r="E101" s="53" t="s">
        <v>478</v>
      </c>
      <c r="F101" s="61" t="s">
        <v>479</v>
      </c>
      <c r="G101" s="62">
        <v>132</v>
      </c>
      <c r="H101" s="18"/>
      <c r="I101" s="86" t="s">
        <v>480</v>
      </c>
      <c r="J101" s="61" t="s">
        <v>481</v>
      </c>
      <c r="K101" s="85">
        <v>56</v>
      </c>
      <c r="L101" s="62">
        <v>55</v>
      </c>
      <c r="M101" s="62">
        <v>3.0243</v>
      </c>
      <c r="N101" s="62">
        <v>0.9243</v>
      </c>
      <c r="O101" s="62">
        <v>2.1</v>
      </c>
      <c r="P101" s="62">
        <v>7.7656</v>
      </c>
      <c r="Q101" s="62">
        <v>3.5656</v>
      </c>
      <c r="R101" s="62">
        <v>4.2</v>
      </c>
      <c r="S101" s="18" t="s">
        <v>204</v>
      </c>
      <c r="T101" s="18" t="s">
        <v>482</v>
      </c>
      <c r="U101" s="22">
        <v>2024.1</v>
      </c>
      <c r="V101" s="88"/>
    </row>
    <row r="102" ht="132" customHeight="1" spans="1:22">
      <c r="A102" s="68">
        <v>2</v>
      </c>
      <c r="B102" s="52" t="s">
        <v>483</v>
      </c>
      <c r="C102" s="58" t="s">
        <v>484</v>
      </c>
      <c r="D102" s="36" t="s">
        <v>199</v>
      </c>
      <c r="E102" s="53" t="s">
        <v>478</v>
      </c>
      <c r="F102" s="100" t="s">
        <v>485</v>
      </c>
      <c r="G102" s="104">
        <v>400</v>
      </c>
      <c r="H102" s="18"/>
      <c r="I102" s="61" t="s">
        <v>486</v>
      </c>
      <c r="J102" s="19" t="s">
        <v>487</v>
      </c>
      <c r="K102" s="85">
        <v>12</v>
      </c>
      <c r="L102" s="62">
        <v>25</v>
      </c>
      <c r="M102" s="62">
        <v>0.0075</v>
      </c>
      <c r="N102" s="62"/>
      <c r="O102" s="62">
        <v>0.0075</v>
      </c>
      <c r="P102" s="62">
        <v>0.0215</v>
      </c>
      <c r="Q102" s="62"/>
      <c r="R102" s="62">
        <v>0.0215</v>
      </c>
      <c r="S102" s="58" t="s">
        <v>488</v>
      </c>
      <c r="T102" s="58" t="s">
        <v>488</v>
      </c>
      <c r="U102" s="22">
        <v>2024.1</v>
      </c>
      <c r="V102" s="88"/>
    </row>
    <row r="103" ht="133" customHeight="1" spans="1:22">
      <c r="A103" s="68">
        <v>3</v>
      </c>
      <c r="B103" s="29" t="s">
        <v>489</v>
      </c>
      <c r="C103" s="92" t="s">
        <v>114</v>
      </c>
      <c r="D103" s="36" t="s">
        <v>199</v>
      </c>
      <c r="E103" s="42" t="s">
        <v>490</v>
      </c>
      <c r="F103" s="100" t="s">
        <v>491</v>
      </c>
      <c r="G103" s="104">
        <v>150</v>
      </c>
      <c r="H103" s="18"/>
      <c r="I103" s="61" t="s">
        <v>492</v>
      </c>
      <c r="J103" s="61" t="s">
        <v>493</v>
      </c>
      <c r="K103" s="85">
        <v>1</v>
      </c>
      <c r="L103" s="62"/>
      <c r="M103" s="62">
        <f>N103+O103</f>
        <v>0.1691</v>
      </c>
      <c r="N103" s="62">
        <v>0.0649</v>
      </c>
      <c r="O103" s="62">
        <v>0.1042</v>
      </c>
      <c r="P103" s="62">
        <v>0.6036</v>
      </c>
      <c r="Q103" s="62">
        <v>0.2596</v>
      </c>
      <c r="R103" s="62">
        <f>0.6036-Q103</f>
        <v>0.344</v>
      </c>
      <c r="S103" s="58" t="s">
        <v>488</v>
      </c>
      <c r="T103" s="120" t="s">
        <v>62</v>
      </c>
      <c r="U103" s="22">
        <v>2024.1</v>
      </c>
      <c r="V103" s="88"/>
    </row>
    <row r="104" ht="125" customHeight="1" spans="1:22">
      <c r="A104" s="68">
        <v>4</v>
      </c>
      <c r="B104" s="29" t="s">
        <v>494</v>
      </c>
      <c r="C104" s="36" t="s">
        <v>198</v>
      </c>
      <c r="D104" s="36" t="s">
        <v>199</v>
      </c>
      <c r="E104" s="42" t="s">
        <v>285</v>
      </c>
      <c r="F104" s="100" t="s">
        <v>495</v>
      </c>
      <c r="G104" s="104">
        <v>160</v>
      </c>
      <c r="H104" s="18"/>
      <c r="I104" s="61" t="s">
        <v>496</v>
      </c>
      <c r="J104" s="61" t="s">
        <v>496</v>
      </c>
      <c r="K104" s="85"/>
      <c r="L104" s="62">
        <v>1</v>
      </c>
      <c r="M104" s="62">
        <v>0.0062</v>
      </c>
      <c r="N104" s="62">
        <v>0.0006</v>
      </c>
      <c r="O104" s="62">
        <v>0.0056</v>
      </c>
      <c r="P104" s="62">
        <v>0.0253</v>
      </c>
      <c r="Q104" s="62">
        <v>0.0024</v>
      </c>
      <c r="R104" s="62">
        <v>0.0229</v>
      </c>
      <c r="S104" s="58" t="s">
        <v>488</v>
      </c>
      <c r="T104" s="120" t="s">
        <v>110</v>
      </c>
      <c r="U104" s="22">
        <v>2024.1</v>
      </c>
      <c r="V104" s="88"/>
    </row>
    <row r="105" ht="157" customHeight="1" spans="1:22">
      <c r="A105" s="68">
        <v>5</v>
      </c>
      <c r="B105" s="29" t="s">
        <v>497</v>
      </c>
      <c r="C105" s="36" t="s">
        <v>198</v>
      </c>
      <c r="D105" s="36" t="s">
        <v>199</v>
      </c>
      <c r="E105" s="42" t="s">
        <v>370</v>
      </c>
      <c r="F105" s="100" t="s">
        <v>498</v>
      </c>
      <c r="G105" s="104">
        <v>120</v>
      </c>
      <c r="H105" s="18"/>
      <c r="I105" s="61" t="s">
        <v>499</v>
      </c>
      <c r="J105" s="61" t="s">
        <v>500</v>
      </c>
      <c r="K105" s="85">
        <v>1</v>
      </c>
      <c r="L105" s="62"/>
      <c r="M105" s="62">
        <v>0.0035</v>
      </c>
      <c r="N105" s="62">
        <v>0.0015</v>
      </c>
      <c r="O105" s="62">
        <v>0.002</v>
      </c>
      <c r="P105" s="62">
        <v>0.0098</v>
      </c>
      <c r="Q105" s="62">
        <v>0.0043</v>
      </c>
      <c r="R105" s="62">
        <v>0.0056</v>
      </c>
      <c r="S105" s="58" t="s">
        <v>488</v>
      </c>
      <c r="T105" s="120" t="s">
        <v>87</v>
      </c>
      <c r="U105" s="22">
        <v>2024.1</v>
      </c>
      <c r="V105" s="29"/>
    </row>
    <row r="106" ht="150" customHeight="1" spans="1:22">
      <c r="A106" s="68">
        <v>6</v>
      </c>
      <c r="B106" s="29" t="s">
        <v>501</v>
      </c>
      <c r="C106" s="36" t="s">
        <v>114</v>
      </c>
      <c r="D106" s="36" t="s">
        <v>199</v>
      </c>
      <c r="E106" s="42" t="s">
        <v>502</v>
      </c>
      <c r="F106" s="100" t="s">
        <v>503</v>
      </c>
      <c r="G106" s="104">
        <v>100</v>
      </c>
      <c r="H106" s="55"/>
      <c r="I106" s="61" t="s">
        <v>504</v>
      </c>
      <c r="J106" s="61" t="s">
        <v>505</v>
      </c>
      <c r="K106" s="85">
        <v>1</v>
      </c>
      <c r="L106" s="62"/>
      <c r="M106" s="62">
        <v>0.0064</v>
      </c>
      <c r="N106" s="62">
        <v>0.0025</v>
      </c>
      <c r="O106" s="62">
        <v>0.0039</v>
      </c>
      <c r="P106" s="62">
        <v>0.0209</v>
      </c>
      <c r="Q106" s="62">
        <v>0.0077</v>
      </c>
      <c r="R106" s="62">
        <v>0.0132</v>
      </c>
      <c r="S106" s="58" t="s">
        <v>488</v>
      </c>
      <c r="T106" s="120" t="s">
        <v>53</v>
      </c>
      <c r="U106" s="22">
        <v>2024.1</v>
      </c>
      <c r="V106" s="88"/>
    </row>
    <row r="107" ht="100" customHeight="1" spans="1:22">
      <c r="A107" s="68">
        <v>7</v>
      </c>
      <c r="B107" s="29" t="s">
        <v>506</v>
      </c>
      <c r="C107" s="36" t="s">
        <v>114</v>
      </c>
      <c r="D107" s="36" t="s">
        <v>199</v>
      </c>
      <c r="E107" s="42" t="s">
        <v>156</v>
      </c>
      <c r="F107" s="100" t="s">
        <v>507</v>
      </c>
      <c r="G107" s="104">
        <v>20</v>
      </c>
      <c r="H107" s="18"/>
      <c r="I107" s="61" t="s">
        <v>508</v>
      </c>
      <c r="J107" s="61" t="s">
        <v>509</v>
      </c>
      <c r="K107" s="85"/>
      <c r="L107" s="62">
        <v>1</v>
      </c>
      <c r="M107" s="62">
        <v>0.0296</v>
      </c>
      <c r="N107" s="62">
        <v>0.0038</v>
      </c>
      <c r="O107" s="62">
        <v>0.0258</v>
      </c>
      <c r="P107" s="62">
        <v>0.1124</v>
      </c>
      <c r="Q107" s="62">
        <v>0.0131</v>
      </c>
      <c r="R107" s="62">
        <v>0.0993</v>
      </c>
      <c r="S107" s="58" t="s">
        <v>488</v>
      </c>
      <c r="T107" s="120" t="s">
        <v>110</v>
      </c>
      <c r="U107" s="22">
        <v>2024.1</v>
      </c>
      <c r="V107" s="88"/>
    </row>
    <row r="108" s="2" customFormat="1" ht="166" customHeight="1" spans="1:22">
      <c r="A108" s="68">
        <v>8</v>
      </c>
      <c r="B108" s="29" t="s">
        <v>510</v>
      </c>
      <c r="C108" s="36" t="s">
        <v>114</v>
      </c>
      <c r="D108" s="36" t="s">
        <v>199</v>
      </c>
      <c r="E108" s="61" t="s">
        <v>411</v>
      </c>
      <c r="F108" s="61" t="s">
        <v>511</v>
      </c>
      <c r="G108" s="101">
        <v>82</v>
      </c>
      <c r="H108" s="55"/>
      <c r="I108" s="61" t="s">
        <v>512</v>
      </c>
      <c r="J108" s="61" t="s">
        <v>513</v>
      </c>
      <c r="K108" s="117">
        <v>0</v>
      </c>
      <c r="L108" s="117">
        <v>1</v>
      </c>
      <c r="M108" s="68">
        <v>0.02</v>
      </c>
      <c r="N108" s="68">
        <v>0.0032</v>
      </c>
      <c r="O108" s="68">
        <v>0.0168</v>
      </c>
      <c r="P108" s="68">
        <v>0.0759</v>
      </c>
      <c r="Q108" s="68">
        <v>0.0121</v>
      </c>
      <c r="R108" s="68">
        <v>0.0638</v>
      </c>
      <c r="S108" s="58" t="s">
        <v>488</v>
      </c>
      <c r="T108" s="120" t="s">
        <v>48</v>
      </c>
      <c r="U108" s="22">
        <v>2024.1</v>
      </c>
      <c r="V108" s="88"/>
    </row>
    <row r="109" s="2" customFormat="1" ht="167" customHeight="1" spans="1:22">
      <c r="A109" s="68">
        <v>9</v>
      </c>
      <c r="B109" s="29" t="s">
        <v>514</v>
      </c>
      <c r="C109" s="36" t="s">
        <v>114</v>
      </c>
      <c r="D109" s="36" t="s">
        <v>199</v>
      </c>
      <c r="E109" s="61" t="s">
        <v>515</v>
      </c>
      <c r="F109" s="61" t="s">
        <v>516</v>
      </c>
      <c r="G109" s="101">
        <v>120</v>
      </c>
      <c r="H109" s="55"/>
      <c r="I109" s="86" t="s">
        <v>517</v>
      </c>
      <c r="J109" s="61" t="s">
        <v>518</v>
      </c>
      <c r="K109" s="117">
        <v>0</v>
      </c>
      <c r="L109" s="117">
        <v>1</v>
      </c>
      <c r="M109" s="68">
        <v>0.01</v>
      </c>
      <c r="N109" s="68">
        <v>0.0016</v>
      </c>
      <c r="O109" s="68">
        <v>0.0084</v>
      </c>
      <c r="P109" s="68">
        <v>0.038</v>
      </c>
      <c r="Q109" s="68">
        <v>0.006</v>
      </c>
      <c r="R109" s="68">
        <v>0.032</v>
      </c>
      <c r="S109" s="58" t="s">
        <v>488</v>
      </c>
      <c r="T109" s="120" t="s">
        <v>48</v>
      </c>
      <c r="U109" s="22">
        <v>2024.1</v>
      </c>
      <c r="V109" s="88"/>
    </row>
    <row r="110" s="2" customFormat="1" ht="179" customHeight="1" spans="1:22">
      <c r="A110" s="68">
        <v>10</v>
      </c>
      <c r="B110" s="29" t="s">
        <v>519</v>
      </c>
      <c r="C110" s="36" t="s">
        <v>114</v>
      </c>
      <c r="D110" s="36" t="s">
        <v>199</v>
      </c>
      <c r="E110" s="61" t="s">
        <v>456</v>
      </c>
      <c r="F110" s="61" t="s">
        <v>520</v>
      </c>
      <c r="G110" s="101">
        <v>240</v>
      </c>
      <c r="H110" s="55"/>
      <c r="I110" s="86" t="s">
        <v>521</v>
      </c>
      <c r="J110" s="61" t="s">
        <v>522</v>
      </c>
      <c r="K110" s="117">
        <v>0</v>
      </c>
      <c r="L110" s="117">
        <v>1</v>
      </c>
      <c r="M110" s="68">
        <v>0.0156</v>
      </c>
      <c r="N110" s="68">
        <v>0.0034</v>
      </c>
      <c r="O110" s="68">
        <v>0.0122</v>
      </c>
      <c r="P110" s="68">
        <v>0.069</v>
      </c>
      <c r="Q110" s="68">
        <v>0.0129</v>
      </c>
      <c r="R110" s="68">
        <v>0.0561</v>
      </c>
      <c r="S110" s="58" t="s">
        <v>488</v>
      </c>
      <c r="T110" s="120" t="s">
        <v>53</v>
      </c>
      <c r="U110" s="22">
        <v>2024.1</v>
      </c>
      <c r="V110" s="88"/>
    </row>
    <row r="111" s="2" customFormat="1" ht="188" customHeight="1" spans="1:22">
      <c r="A111" s="68">
        <v>11</v>
      </c>
      <c r="B111" s="29" t="s">
        <v>523</v>
      </c>
      <c r="C111" s="36" t="s">
        <v>114</v>
      </c>
      <c r="D111" s="36" t="s">
        <v>199</v>
      </c>
      <c r="E111" s="61" t="s">
        <v>524</v>
      </c>
      <c r="F111" s="61" t="s">
        <v>525</v>
      </c>
      <c r="G111" s="101">
        <v>100</v>
      </c>
      <c r="H111" s="55"/>
      <c r="I111" s="86" t="s">
        <v>526</v>
      </c>
      <c r="J111" s="61" t="s">
        <v>527</v>
      </c>
      <c r="K111" s="82">
        <v>1</v>
      </c>
      <c r="L111" s="117"/>
      <c r="M111" s="68">
        <v>0.0033</v>
      </c>
      <c r="N111" s="68">
        <v>0.0012</v>
      </c>
      <c r="O111" s="68">
        <v>0.0021</v>
      </c>
      <c r="P111" s="68">
        <v>0.0145</v>
      </c>
      <c r="Q111" s="68">
        <v>0.0049</v>
      </c>
      <c r="R111" s="68">
        <v>0.0096</v>
      </c>
      <c r="S111" s="58" t="s">
        <v>488</v>
      </c>
      <c r="T111" s="120" t="s">
        <v>48</v>
      </c>
      <c r="U111" s="22">
        <v>2024.1</v>
      </c>
      <c r="V111" s="88"/>
    </row>
    <row r="112" s="2" customFormat="1" ht="150" customHeight="1" spans="1:22">
      <c r="A112" s="68">
        <v>12</v>
      </c>
      <c r="B112" s="29" t="s">
        <v>528</v>
      </c>
      <c r="C112" s="36" t="s">
        <v>114</v>
      </c>
      <c r="D112" s="36" t="s">
        <v>199</v>
      </c>
      <c r="E112" s="61" t="s">
        <v>443</v>
      </c>
      <c r="F112" s="61" t="s">
        <v>529</v>
      </c>
      <c r="G112" s="101">
        <v>100</v>
      </c>
      <c r="H112" s="55"/>
      <c r="I112" s="86" t="s">
        <v>530</v>
      </c>
      <c r="J112" s="61" t="s">
        <v>531</v>
      </c>
      <c r="K112" s="117">
        <v>1</v>
      </c>
      <c r="L112" s="117"/>
      <c r="M112" s="68">
        <v>0.0123</v>
      </c>
      <c r="N112" s="68">
        <v>0.0023</v>
      </c>
      <c r="O112" s="68">
        <v>0.01</v>
      </c>
      <c r="P112" s="68">
        <v>0.0467</v>
      </c>
      <c r="Q112" s="68">
        <v>0.0087</v>
      </c>
      <c r="R112" s="68">
        <v>0.038</v>
      </c>
      <c r="S112" s="58" t="s">
        <v>488</v>
      </c>
      <c r="T112" s="35" t="s">
        <v>92</v>
      </c>
      <c r="U112" s="22">
        <v>2024.1</v>
      </c>
      <c r="V112" s="88"/>
    </row>
    <row r="113" ht="75" customHeight="1" spans="1:22">
      <c r="A113" s="105" t="s">
        <v>532</v>
      </c>
      <c r="B113" s="29" t="s">
        <v>533</v>
      </c>
      <c r="C113" s="18"/>
      <c r="D113" s="58"/>
      <c r="E113" s="19"/>
      <c r="F113" s="19"/>
      <c r="G113" s="99">
        <f>SUM(G114:G118)</f>
        <v>3126</v>
      </c>
      <c r="H113" s="55"/>
      <c r="I113" s="20"/>
      <c r="J113" s="19"/>
      <c r="K113" s="117"/>
      <c r="L113" s="117"/>
      <c r="M113" s="68"/>
      <c r="N113" s="68"/>
      <c r="O113" s="68"/>
      <c r="P113" s="68"/>
      <c r="Q113" s="68"/>
      <c r="R113" s="68"/>
      <c r="S113" s="18"/>
      <c r="T113" s="18"/>
      <c r="U113" s="22"/>
      <c r="V113" s="88"/>
    </row>
    <row r="114" s="2" customFormat="1" ht="215" customHeight="1" spans="1:22">
      <c r="A114" s="68">
        <v>1</v>
      </c>
      <c r="B114" s="29" t="s">
        <v>534</v>
      </c>
      <c r="C114" s="18" t="s">
        <v>237</v>
      </c>
      <c r="D114" s="36" t="s">
        <v>115</v>
      </c>
      <c r="E114" s="19" t="s">
        <v>341</v>
      </c>
      <c r="F114" s="46" t="s">
        <v>535</v>
      </c>
      <c r="G114" s="104">
        <v>700</v>
      </c>
      <c r="H114" s="18"/>
      <c r="I114" s="19" t="s">
        <v>536</v>
      </c>
      <c r="J114" s="61" t="s">
        <v>537</v>
      </c>
      <c r="K114" s="85">
        <v>56</v>
      </c>
      <c r="L114" s="62">
        <v>55</v>
      </c>
      <c r="M114" s="62">
        <v>2.43</v>
      </c>
      <c r="N114" s="62">
        <v>0.82</v>
      </c>
      <c r="O114" s="62">
        <v>1.61</v>
      </c>
      <c r="P114" s="62">
        <v>8.505</v>
      </c>
      <c r="Q114" s="62">
        <v>2.87</v>
      </c>
      <c r="R114" s="62">
        <v>5.635</v>
      </c>
      <c r="S114" s="18" t="s">
        <v>204</v>
      </c>
      <c r="T114" s="18" t="s">
        <v>204</v>
      </c>
      <c r="U114" s="22">
        <v>2024.1</v>
      </c>
      <c r="V114" s="88"/>
    </row>
    <row r="115" s="2" customFormat="1" ht="126" customHeight="1" spans="1:22">
      <c r="A115" s="68">
        <v>2</v>
      </c>
      <c r="B115" s="60" t="s">
        <v>538</v>
      </c>
      <c r="C115" s="68" t="s">
        <v>237</v>
      </c>
      <c r="D115" s="36" t="s">
        <v>115</v>
      </c>
      <c r="E115" s="98" t="s">
        <v>341</v>
      </c>
      <c r="F115" s="64" t="s">
        <v>539</v>
      </c>
      <c r="G115" s="104">
        <v>300</v>
      </c>
      <c r="H115" s="18"/>
      <c r="I115" s="65" t="s">
        <v>540</v>
      </c>
      <c r="J115" s="118" t="s">
        <v>541</v>
      </c>
      <c r="K115" s="85">
        <v>56</v>
      </c>
      <c r="L115" s="62">
        <v>55</v>
      </c>
      <c r="M115" s="62">
        <v>0.1101</v>
      </c>
      <c r="N115" s="62">
        <v>0.0064</v>
      </c>
      <c r="O115" s="62">
        <v>0.1057</v>
      </c>
      <c r="P115" s="62">
        <v>0.10404</v>
      </c>
      <c r="Q115" s="62">
        <v>0.10176</v>
      </c>
      <c r="R115" s="62">
        <v>0.00228</v>
      </c>
      <c r="S115" s="121" t="s">
        <v>204</v>
      </c>
      <c r="T115" s="18" t="s">
        <v>204</v>
      </c>
      <c r="U115" s="22">
        <v>2024.1</v>
      </c>
      <c r="V115" s="88"/>
    </row>
    <row r="116" customFormat="1" ht="136" customHeight="1" spans="1:22">
      <c r="A116" s="68">
        <v>3</v>
      </c>
      <c r="B116" s="29" t="s">
        <v>542</v>
      </c>
      <c r="C116" s="18" t="s">
        <v>237</v>
      </c>
      <c r="D116" s="36" t="s">
        <v>115</v>
      </c>
      <c r="E116" s="19" t="s">
        <v>341</v>
      </c>
      <c r="F116" s="73" t="s">
        <v>543</v>
      </c>
      <c r="G116" s="104">
        <v>1300</v>
      </c>
      <c r="H116" s="18"/>
      <c r="I116" s="20" t="s">
        <v>544</v>
      </c>
      <c r="J116" s="61" t="s">
        <v>545</v>
      </c>
      <c r="K116" s="85">
        <v>56</v>
      </c>
      <c r="L116" s="62">
        <v>55</v>
      </c>
      <c r="M116" s="62">
        <v>0.7659</v>
      </c>
      <c r="N116" s="62">
        <v>0.7659</v>
      </c>
      <c r="O116" s="62"/>
      <c r="P116" s="62">
        <v>2.3</v>
      </c>
      <c r="Q116" s="62">
        <v>2.3</v>
      </c>
      <c r="R116" s="62"/>
      <c r="S116" s="74" t="s">
        <v>254</v>
      </c>
      <c r="T116" s="74" t="s">
        <v>546</v>
      </c>
      <c r="U116" s="22">
        <v>2024.1</v>
      </c>
      <c r="V116" s="88"/>
    </row>
    <row r="117" customFormat="1" ht="110" customHeight="1" spans="1:22">
      <c r="A117" s="68">
        <v>4</v>
      </c>
      <c r="B117" s="29" t="s">
        <v>547</v>
      </c>
      <c r="C117" s="18" t="s">
        <v>548</v>
      </c>
      <c r="D117" s="36" t="s">
        <v>115</v>
      </c>
      <c r="E117" s="46" t="s">
        <v>341</v>
      </c>
      <c r="F117" s="73" t="s">
        <v>549</v>
      </c>
      <c r="G117" s="104">
        <v>300</v>
      </c>
      <c r="H117" s="18"/>
      <c r="I117" s="86" t="s">
        <v>550</v>
      </c>
      <c r="J117" s="46" t="s">
        <v>551</v>
      </c>
      <c r="K117" s="85">
        <v>56</v>
      </c>
      <c r="L117" s="62">
        <v>0</v>
      </c>
      <c r="M117" s="62">
        <v>0.2135</v>
      </c>
      <c r="N117" s="62">
        <v>0.2135</v>
      </c>
      <c r="O117" s="62">
        <v>0</v>
      </c>
      <c r="P117" s="62">
        <v>0.9197</v>
      </c>
      <c r="Q117" s="62">
        <v>0.9197</v>
      </c>
      <c r="R117" s="62">
        <v>0</v>
      </c>
      <c r="S117" s="74" t="s">
        <v>552</v>
      </c>
      <c r="T117" s="74" t="s">
        <v>553</v>
      </c>
      <c r="U117" s="22">
        <v>2024.1</v>
      </c>
      <c r="V117" s="88"/>
    </row>
    <row r="118" customFormat="1" ht="110" customHeight="1" spans="1:22">
      <c r="A118" s="68">
        <v>5</v>
      </c>
      <c r="B118" s="29" t="s">
        <v>554</v>
      </c>
      <c r="C118" s="18" t="s">
        <v>548</v>
      </c>
      <c r="D118" s="36" t="s">
        <v>115</v>
      </c>
      <c r="E118" s="46" t="s">
        <v>341</v>
      </c>
      <c r="F118" s="73" t="s">
        <v>555</v>
      </c>
      <c r="G118" s="104">
        <v>526</v>
      </c>
      <c r="H118" s="18"/>
      <c r="I118" s="86" t="s">
        <v>556</v>
      </c>
      <c r="J118" s="61" t="s">
        <v>557</v>
      </c>
      <c r="K118" s="85">
        <v>56</v>
      </c>
      <c r="L118" s="62">
        <v>0</v>
      </c>
      <c r="M118" s="62">
        <v>0.2135</v>
      </c>
      <c r="N118" s="62">
        <v>0.2135</v>
      </c>
      <c r="O118" s="62">
        <v>0</v>
      </c>
      <c r="P118" s="62">
        <v>0.9197</v>
      </c>
      <c r="Q118" s="62">
        <v>0.9197</v>
      </c>
      <c r="R118" s="62">
        <v>0</v>
      </c>
      <c r="S118" s="74" t="s">
        <v>552</v>
      </c>
      <c r="T118" s="74" t="s">
        <v>553</v>
      </c>
      <c r="U118" s="22">
        <v>2024.1</v>
      </c>
      <c r="V118" s="88"/>
    </row>
    <row r="119" ht="68" customHeight="1" spans="1:22">
      <c r="A119" s="105" t="s">
        <v>558</v>
      </c>
      <c r="B119" s="29" t="s">
        <v>559</v>
      </c>
      <c r="C119" s="18"/>
      <c r="D119" s="58"/>
      <c r="E119" s="19"/>
      <c r="F119" s="19"/>
      <c r="G119" s="99">
        <f>SUM(G120:G128)</f>
        <v>2945</v>
      </c>
      <c r="H119" s="106"/>
      <c r="I119" s="20"/>
      <c r="J119" s="19"/>
      <c r="K119" s="117"/>
      <c r="L119" s="117"/>
      <c r="M119" s="68"/>
      <c r="N119" s="68"/>
      <c r="O119" s="68"/>
      <c r="P119" s="68"/>
      <c r="Q119" s="68"/>
      <c r="R119" s="68"/>
      <c r="S119" s="18"/>
      <c r="T119" s="18"/>
      <c r="U119" s="22"/>
      <c r="V119" s="88"/>
    </row>
    <row r="120" customFormat="1" ht="147" customHeight="1" spans="1:22">
      <c r="A120" s="105">
        <v>1</v>
      </c>
      <c r="B120" s="29" t="s">
        <v>560</v>
      </c>
      <c r="C120" s="107" t="s">
        <v>237</v>
      </c>
      <c r="D120" s="36" t="s">
        <v>199</v>
      </c>
      <c r="E120" s="98" t="s">
        <v>561</v>
      </c>
      <c r="F120" s="61" t="s">
        <v>562</v>
      </c>
      <c r="G120" s="108">
        <v>750</v>
      </c>
      <c r="H120" s="18"/>
      <c r="I120" s="80" t="s">
        <v>563</v>
      </c>
      <c r="J120" s="84" t="s">
        <v>564</v>
      </c>
      <c r="K120" s="85">
        <v>5</v>
      </c>
      <c r="L120" s="62">
        <v>10</v>
      </c>
      <c r="M120" s="62">
        <v>0.03</v>
      </c>
      <c r="N120" s="62">
        <v>0.01</v>
      </c>
      <c r="O120" s="62">
        <v>0.02</v>
      </c>
      <c r="P120" s="62">
        <v>0.114</v>
      </c>
      <c r="Q120" s="62">
        <v>0.038</v>
      </c>
      <c r="R120" s="62">
        <v>0.076</v>
      </c>
      <c r="S120" s="58" t="s">
        <v>488</v>
      </c>
      <c r="T120" s="58" t="s">
        <v>488</v>
      </c>
      <c r="U120" s="22">
        <v>2024.1</v>
      </c>
      <c r="V120" s="88"/>
    </row>
    <row r="121" s="3" customFormat="1" ht="350" customHeight="1" spans="1:22">
      <c r="A121" s="105">
        <v>2</v>
      </c>
      <c r="B121" s="29" t="s">
        <v>565</v>
      </c>
      <c r="C121" s="109" t="s">
        <v>114</v>
      </c>
      <c r="D121" s="36" t="s">
        <v>199</v>
      </c>
      <c r="E121" s="65" t="s">
        <v>401</v>
      </c>
      <c r="F121" s="61" t="s">
        <v>566</v>
      </c>
      <c r="G121" s="108">
        <v>700</v>
      </c>
      <c r="H121" s="35"/>
      <c r="I121" s="84" t="s">
        <v>567</v>
      </c>
      <c r="J121" s="84" t="s">
        <v>441</v>
      </c>
      <c r="K121" s="85"/>
      <c r="L121" s="62">
        <v>1</v>
      </c>
      <c r="M121" s="62">
        <v>0.034</v>
      </c>
      <c r="N121" s="62">
        <v>0.0069</v>
      </c>
      <c r="O121" s="62">
        <v>0.0271</v>
      </c>
      <c r="P121" s="62">
        <v>0.128</v>
      </c>
      <c r="Q121" s="62">
        <v>0.0236</v>
      </c>
      <c r="R121" s="62">
        <v>0.1044</v>
      </c>
      <c r="S121" s="58" t="s">
        <v>488</v>
      </c>
      <c r="T121" s="36" t="s">
        <v>77</v>
      </c>
      <c r="U121" s="22">
        <v>2024.1</v>
      </c>
      <c r="V121" s="122"/>
    </row>
    <row r="122" s="2" customFormat="1" ht="259" customHeight="1" spans="1:22">
      <c r="A122" s="105">
        <v>3</v>
      </c>
      <c r="B122" s="110" t="s">
        <v>568</v>
      </c>
      <c r="C122" s="107" t="s">
        <v>237</v>
      </c>
      <c r="D122" s="36" t="s">
        <v>199</v>
      </c>
      <c r="E122" s="65" t="s">
        <v>569</v>
      </c>
      <c r="F122" s="61" t="s">
        <v>570</v>
      </c>
      <c r="G122" s="108">
        <v>165</v>
      </c>
      <c r="H122" s="18"/>
      <c r="I122" s="119" t="s">
        <v>571</v>
      </c>
      <c r="J122" s="84" t="s">
        <v>572</v>
      </c>
      <c r="K122" s="85">
        <v>56</v>
      </c>
      <c r="L122" s="62">
        <v>55</v>
      </c>
      <c r="M122" s="62">
        <v>2.8926</v>
      </c>
      <c r="N122" s="62">
        <v>0.8615</v>
      </c>
      <c r="O122" s="62">
        <v>2.0311</v>
      </c>
      <c r="P122" s="62">
        <v>10.3197</v>
      </c>
      <c r="Q122" s="62">
        <v>2.989</v>
      </c>
      <c r="R122" s="62">
        <v>7.3307</v>
      </c>
      <c r="S122" s="18" t="s">
        <v>204</v>
      </c>
      <c r="T122" s="35" t="s">
        <v>573</v>
      </c>
      <c r="U122" s="22">
        <v>2024.1</v>
      </c>
      <c r="V122" s="94"/>
    </row>
    <row r="123" s="2" customFormat="1" ht="181" customHeight="1" spans="1:22">
      <c r="A123" s="105">
        <v>4</v>
      </c>
      <c r="B123" s="110" t="s">
        <v>574</v>
      </c>
      <c r="C123" s="107" t="s">
        <v>237</v>
      </c>
      <c r="D123" s="36" t="s">
        <v>199</v>
      </c>
      <c r="E123" s="65" t="s">
        <v>200</v>
      </c>
      <c r="F123" s="61" t="s">
        <v>575</v>
      </c>
      <c r="G123" s="108">
        <v>205</v>
      </c>
      <c r="H123" s="18"/>
      <c r="I123" s="119" t="s">
        <v>576</v>
      </c>
      <c r="J123" s="84" t="s">
        <v>577</v>
      </c>
      <c r="K123" s="85">
        <v>56</v>
      </c>
      <c r="L123" s="62">
        <v>55</v>
      </c>
      <c r="M123" s="62">
        <v>1.2757</v>
      </c>
      <c r="N123" s="62">
        <v>0.2551</v>
      </c>
      <c r="O123" s="62">
        <v>1.0207</v>
      </c>
      <c r="P123" s="62">
        <v>4.848</v>
      </c>
      <c r="Q123" s="62">
        <v>0.9696</v>
      </c>
      <c r="R123" s="62">
        <v>3.8784</v>
      </c>
      <c r="S123" s="18" t="s">
        <v>204</v>
      </c>
      <c r="T123" s="35" t="s">
        <v>573</v>
      </c>
      <c r="U123" s="22">
        <v>2024.1</v>
      </c>
      <c r="V123" s="94"/>
    </row>
    <row r="124" customFormat="1" ht="160" customHeight="1" spans="1:22">
      <c r="A124" s="105">
        <v>5</v>
      </c>
      <c r="B124" s="110" t="s">
        <v>578</v>
      </c>
      <c r="C124" s="58" t="s">
        <v>237</v>
      </c>
      <c r="D124" s="36" t="s">
        <v>199</v>
      </c>
      <c r="E124" s="61" t="s">
        <v>579</v>
      </c>
      <c r="F124" s="111" t="s">
        <v>580</v>
      </c>
      <c r="G124" s="108">
        <v>200</v>
      </c>
      <c r="H124" s="18"/>
      <c r="I124" s="46" t="s">
        <v>581</v>
      </c>
      <c r="J124" s="46" t="s">
        <v>581</v>
      </c>
      <c r="K124" s="85">
        <v>1</v>
      </c>
      <c r="L124" s="62">
        <v>0</v>
      </c>
      <c r="M124" s="62">
        <v>0.023</v>
      </c>
      <c r="N124" s="62">
        <v>0.0088</v>
      </c>
      <c r="O124" s="62">
        <v>0.0142</v>
      </c>
      <c r="P124" s="62">
        <v>0.0925</v>
      </c>
      <c r="Q124" s="62">
        <v>0.0384</v>
      </c>
      <c r="R124" s="62">
        <v>0.0541</v>
      </c>
      <c r="S124" s="18" t="s">
        <v>204</v>
      </c>
      <c r="T124" s="35" t="s">
        <v>582</v>
      </c>
      <c r="U124" s="22">
        <v>2024.1</v>
      </c>
      <c r="V124" s="88"/>
    </row>
    <row r="125" customFormat="1" ht="256" customHeight="1" spans="1:22">
      <c r="A125" s="105">
        <v>6</v>
      </c>
      <c r="B125" s="110" t="s">
        <v>583</v>
      </c>
      <c r="C125" s="58" t="s">
        <v>237</v>
      </c>
      <c r="D125" s="36" t="s">
        <v>199</v>
      </c>
      <c r="E125" s="112" t="s">
        <v>584</v>
      </c>
      <c r="F125" s="113" t="s">
        <v>585</v>
      </c>
      <c r="G125" s="108">
        <v>285</v>
      </c>
      <c r="H125" s="18"/>
      <c r="I125" s="119" t="s">
        <v>586</v>
      </c>
      <c r="J125" s="116" t="s">
        <v>587</v>
      </c>
      <c r="K125" s="85">
        <v>1</v>
      </c>
      <c r="L125" s="62">
        <v>0</v>
      </c>
      <c r="M125" s="62">
        <v>0.0068</v>
      </c>
      <c r="N125" s="62">
        <v>0.0018</v>
      </c>
      <c r="O125" s="62">
        <v>0.005</v>
      </c>
      <c r="P125" s="62">
        <v>0.0214</v>
      </c>
      <c r="Q125" s="62">
        <v>0.0074</v>
      </c>
      <c r="R125" s="62">
        <v>0.014</v>
      </c>
      <c r="S125" s="35" t="s">
        <v>254</v>
      </c>
      <c r="T125" s="35" t="s">
        <v>48</v>
      </c>
      <c r="U125" s="22">
        <v>2024.1</v>
      </c>
      <c r="V125" s="88"/>
    </row>
    <row r="126" customFormat="1" ht="105" customHeight="1" spans="1:22">
      <c r="A126" s="105">
        <v>7</v>
      </c>
      <c r="B126" s="110" t="s">
        <v>588</v>
      </c>
      <c r="C126" s="58" t="s">
        <v>237</v>
      </c>
      <c r="D126" s="36" t="s">
        <v>199</v>
      </c>
      <c r="E126" s="112" t="s">
        <v>589</v>
      </c>
      <c r="F126" s="113" t="s">
        <v>590</v>
      </c>
      <c r="G126" s="108">
        <v>70</v>
      </c>
      <c r="H126" s="18"/>
      <c r="I126" s="119" t="s">
        <v>591</v>
      </c>
      <c r="J126" s="116" t="s">
        <v>592</v>
      </c>
      <c r="K126" s="85">
        <v>0</v>
      </c>
      <c r="L126" s="62">
        <v>1</v>
      </c>
      <c r="M126" s="62">
        <f>(N126+O126)*1</f>
        <v>0.0021</v>
      </c>
      <c r="N126" s="62">
        <v>0.0008</v>
      </c>
      <c r="O126" s="62">
        <v>0.0013</v>
      </c>
      <c r="P126" s="62">
        <v>0.0082</v>
      </c>
      <c r="Q126" s="62">
        <v>0.0033</v>
      </c>
      <c r="R126" s="62">
        <v>0.0049</v>
      </c>
      <c r="S126" s="35" t="s">
        <v>254</v>
      </c>
      <c r="T126" s="35" t="s">
        <v>96</v>
      </c>
      <c r="U126" s="22">
        <v>2024.1</v>
      </c>
      <c r="V126" s="88"/>
    </row>
    <row r="127" customFormat="1" ht="136" customHeight="1" spans="1:22">
      <c r="A127" s="105">
        <v>8</v>
      </c>
      <c r="B127" s="110" t="s">
        <v>593</v>
      </c>
      <c r="C127" s="58" t="s">
        <v>237</v>
      </c>
      <c r="D127" s="36" t="s">
        <v>199</v>
      </c>
      <c r="E127" s="112" t="s">
        <v>594</v>
      </c>
      <c r="F127" s="113" t="s">
        <v>595</v>
      </c>
      <c r="G127" s="108">
        <v>210</v>
      </c>
      <c r="H127" s="18"/>
      <c r="I127" s="119" t="s">
        <v>596</v>
      </c>
      <c r="J127" s="116" t="s">
        <v>596</v>
      </c>
      <c r="K127" s="85">
        <v>2</v>
      </c>
      <c r="L127" s="62">
        <v>1</v>
      </c>
      <c r="M127" s="62">
        <v>0.0085</v>
      </c>
      <c r="N127" s="62">
        <v>0.0052</v>
      </c>
      <c r="O127" s="62">
        <v>0.0033</v>
      </c>
      <c r="P127" s="62">
        <v>0.0348</v>
      </c>
      <c r="Q127" s="62">
        <v>0.0212</v>
      </c>
      <c r="R127" s="62">
        <v>0.0136</v>
      </c>
      <c r="S127" s="35" t="s">
        <v>254</v>
      </c>
      <c r="T127" s="35" t="s">
        <v>582</v>
      </c>
      <c r="U127" s="22">
        <v>2024.1</v>
      </c>
      <c r="V127" s="88"/>
    </row>
    <row r="128" customFormat="1" ht="184" customHeight="1" spans="1:22">
      <c r="A128" s="105">
        <v>9</v>
      </c>
      <c r="B128" s="114" t="s">
        <v>597</v>
      </c>
      <c r="C128" s="18" t="s">
        <v>237</v>
      </c>
      <c r="D128" s="36" t="s">
        <v>199</v>
      </c>
      <c r="E128" s="61" t="s">
        <v>598</v>
      </c>
      <c r="F128" s="61" t="s">
        <v>599</v>
      </c>
      <c r="G128" s="108">
        <v>360</v>
      </c>
      <c r="H128" s="83"/>
      <c r="I128" s="119" t="s">
        <v>600</v>
      </c>
      <c r="J128" s="116" t="s">
        <v>601</v>
      </c>
      <c r="K128" s="85">
        <v>48</v>
      </c>
      <c r="L128" s="62">
        <v>32</v>
      </c>
      <c r="M128" s="62">
        <v>2.1</v>
      </c>
      <c r="N128" s="62">
        <v>0.6615</v>
      </c>
      <c r="O128" s="62">
        <f>M128-N128</f>
        <v>1.4385</v>
      </c>
      <c r="P128" s="62">
        <v>8.3197</v>
      </c>
      <c r="Q128" s="62">
        <v>2.189</v>
      </c>
      <c r="R128" s="62">
        <f>P128-Q128</f>
        <v>6.1307</v>
      </c>
      <c r="S128" s="35" t="s">
        <v>602</v>
      </c>
      <c r="T128" s="35" t="s">
        <v>602</v>
      </c>
      <c r="U128" s="22">
        <v>2024.1</v>
      </c>
      <c r="V128" s="88"/>
    </row>
    <row r="129" ht="91" customHeight="1" spans="1:22">
      <c r="A129" s="105" t="s">
        <v>603</v>
      </c>
      <c r="B129" s="29" t="s">
        <v>604</v>
      </c>
      <c r="C129" s="18"/>
      <c r="D129" s="36"/>
      <c r="E129" s="19"/>
      <c r="F129" s="19"/>
      <c r="G129" s="99">
        <f>SUM(G130:G130)</f>
        <v>450</v>
      </c>
      <c r="H129" s="106"/>
      <c r="I129" s="20"/>
      <c r="J129" s="19"/>
      <c r="K129" s="117"/>
      <c r="L129" s="117"/>
      <c r="M129" s="68"/>
      <c r="N129" s="68"/>
      <c r="O129" s="68"/>
      <c r="P129" s="68"/>
      <c r="Q129" s="68"/>
      <c r="R129" s="68"/>
      <c r="S129" s="18"/>
      <c r="T129" s="18"/>
      <c r="U129" s="22"/>
      <c r="V129" s="88"/>
    </row>
    <row r="130" ht="208" customHeight="1" spans="1:22">
      <c r="A130" s="105">
        <v>1</v>
      </c>
      <c r="B130" s="29" t="s">
        <v>605</v>
      </c>
      <c r="C130" s="58" t="s">
        <v>484</v>
      </c>
      <c r="D130" s="36" t="s">
        <v>199</v>
      </c>
      <c r="E130" s="53" t="s">
        <v>478</v>
      </c>
      <c r="F130" s="53" t="s">
        <v>606</v>
      </c>
      <c r="G130" s="108">
        <v>450</v>
      </c>
      <c r="H130" s="18"/>
      <c r="I130" s="53" t="s">
        <v>607</v>
      </c>
      <c r="J130" s="53" t="s">
        <v>608</v>
      </c>
      <c r="K130" s="85">
        <v>6</v>
      </c>
      <c r="L130" s="62">
        <v>19</v>
      </c>
      <c r="M130" s="62">
        <v>0.005</v>
      </c>
      <c r="N130" s="62">
        <v>0.0019</v>
      </c>
      <c r="O130" s="62">
        <v>0.0031</v>
      </c>
      <c r="P130" s="62">
        <v>0.019</v>
      </c>
      <c r="Q130" s="62">
        <v>0.0072</v>
      </c>
      <c r="R130" s="62">
        <v>0.0118</v>
      </c>
      <c r="S130" s="58" t="s">
        <v>488</v>
      </c>
      <c r="T130" s="120" t="s">
        <v>254</v>
      </c>
      <c r="U130" s="22">
        <v>2024.1</v>
      </c>
      <c r="V130" s="58"/>
    </row>
    <row r="131" ht="75" customHeight="1" spans="1:22">
      <c r="A131" s="123" t="s">
        <v>609</v>
      </c>
      <c r="B131" s="124" t="s">
        <v>610</v>
      </c>
      <c r="C131" s="58"/>
      <c r="D131" s="58"/>
      <c r="E131" s="53"/>
      <c r="F131" s="53"/>
      <c r="G131" s="99">
        <f>SUM(G132:G137)</f>
        <v>1420</v>
      </c>
      <c r="H131" s="18"/>
      <c r="I131" s="53"/>
      <c r="J131" s="53"/>
      <c r="K131" s="81"/>
      <c r="L131" s="81"/>
      <c r="M131" s="58"/>
      <c r="N131" s="58"/>
      <c r="O131" s="58"/>
      <c r="P131" s="58"/>
      <c r="Q131" s="58"/>
      <c r="R131" s="58"/>
      <c r="S131" s="58"/>
      <c r="T131" s="58"/>
      <c r="U131" s="22"/>
      <c r="V131" s="58"/>
    </row>
    <row r="132" ht="139" customHeight="1" spans="1:22">
      <c r="A132" s="125">
        <v>1</v>
      </c>
      <c r="B132" s="29" t="s">
        <v>611</v>
      </c>
      <c r="C132" s="92" t="s">
        <v>114</v>
      </c>
      <c r="D132" s="36" t="s">
        <v>199</v>
      </c>
      <c r="E132" s="42" t="s">
        <v>612</v>
      </c>
      <c r="F132" s="126" t="s">
        <v>613</v>
      </c>
      <c r="G132" s="127">
        <v>70</v>
      </c>
      <c r="H132" s="74"/>
      <c r="I132" s="46" t="s">
        <v>614</v>
      </c>
      <c r="J132" s="46" t="s">
        <v>614</v>
      </c>
      <c r="K132" s="85">
        <v>0</v>
      </c>
      <c r="L132" s="62">
        <v>1</v>
      </c>
      <c r="M132" s="62">
        <v>0.0224</v>
      </c>
      <c r="N132" s="62">
        <v>0.0055</v>
      </c>
      <c r="O132" s="62">
        <v>0.0169</v>
      </c>
      <c r="P132" s="62">
        <v>0.0946</v>
      </c>
      <c r="Q132" s="62">
        <v>0.0236</v>
      </c>
      <c r="R132" s="62">
        <v>0.071</v>
      </c>
      <c r="S132" s="58" t="s">
        <v>488</v>
      </c>
      <c r="T132" s="36" t="s">
        <v>582</v>
      </c>
      <c r="U132" s="22">
        <v>2024.1</v>
      </c>
      <c r="V132" s="58"/>
    </row>
    <row r="133" ht="169" customHeight="1" spans="1:22">
      <c r="A133" s="125">
        <v>2</v>
      </c>
      <c r="B133" s="29" t="s">
        <v>615</v>
      </c>
      <c r="C133" s="92" t="s">
        <v>114</v>
      </c>
      <c r="D133" s="36" t="s">
        <v>199</v>
      </c>
      <c r="E133" s="42" t="s">
        <v>616</v>
      </c>
      <c r="F133" s="42" t="s">
        <v>617</v>
      </c>
      <c r="G133" s="108">
        <v>70</v>
      </c>
      <c r="H133" s="35"/>
      <c r="I133" s="42" t="s">
        <v>618</v>
      </c>
      <c r="J133" s="42" t="s">
        <v>619</v>
      </c>
      <c r="K133" s="85">
        <v>0</v>
      </c>
      <c r="L133" s="62">
        <v>1</v>
      </c>
      <c r="M133" s="62">
        <v>0.0123</v>
      </c>
      <c r="N133" s="62">
        <v>0.0012</v>
      </c>
      <c r="O133" s="62">
        <v>0.0111</v>
      </c>
      <c r="P133" s="62">
        <v>0.0542</v>
      </c>
      <c r="Q133" s="62">
        <v>0.0084</v>
      </c>
      <c r="R133" s="62">
        <v>0.0458</v>
      </c>
      <c r="S133" s="36" t="s">
        <v>254</v>
      </c>
      <c r="T133" s="36" t="s">
        <v>58</v>
      </c>
      <c r="U133" s="22">
        <v>2024.1</v>
      </c>
      <c r="V133" s="58"/>
    </row>
    <row r="134" ht="204" customHeight="1" spans="1:22">
      <c r="A134" s="125">
        <v>3</v>
      </c>
      <c r="B134" s="29" t="s">
        <v>620</v>
      </c>
      <c r="C134" s="92" t="s">
        <v>114</v>
      </c>
      <c r="D134" s="36" t="s">
        <v>199</v>
      </c>
      <c r="E134" s="42" t="s">
        <v>621</v>
      </c>
      <c r="F134" s="42" t="s">
        <v>622</v>
      </c>
      <c r="G134" s="108">
        <v>680</v>
      </c>
      <c r="H134" s="35"/>
      <c r="I134" s="42" t="s">
        <v>623</v>
      </c>
      <c r="J134" s="42" t="s">
        <v>624</v>
      </c>
      <c r="K134" s="85">
        <v>1</v>
      </c>
      <c r="L134" s="62">
        <v>0</v>
      </c>
      <c r="M134" s="62">
        <f>(N134+O134)*1</f>
        <v>0.025</v>
      </c>
      <c r="N134" s="62">
        <v>0.011</v>
      </c>
      <c r="O134" s="62">
        <v>0.014</v>
      </c>
      <c r="P134" s="62">
        <f>Q134+R134</f>
        <v>0.081</v>
      </c>
      <c r="Q134" s="62">
        <v>0.0334</v>
      </c>
      <c r="R134" s="62">
        <v>0.0476</v>
      </c>
      <c r="S134" s="58" t="s">
        <v>488</v>
      </c>
      <c r="T134" s="36" t="s">
        <v>96</v>
      </c>
      <c r="U134" s="22">
        <v>2024.1</v>
      </c>
      <c r="V134" s="58"/>
    </row>
    <row r="135" ht="145" customHeight="1" spans="1:22">
      <c r="A135" s="125">
        <v>4</v>
      </c>
      <c r="B135" s="29" t="s">
        <v>625</v>
      </c>
      <c r="C135" s="92" t="s">
        <v>114</v>
      </c>
      <c r="D135" s="36" t="s">
        <v>199</v>
      </c>
      <c r="E135" s="42" t="s">
        <v>156</v>
      </c>
      <c r="F135" s="100" t="s">
        <v>626</v>
      </c>
      <c r="G135" s="108">
        <v>200</v>
      </c>
      <c r="H135" s="35"/>
      <c r="I135" s="42" t="s">
        <v>627</v>
      </c>
      <c r="J135" s="42" t="s">
        <v>628</v>
      </c>
      <c r="K135" s="85"/>
      <c r="L135" s="62">
        <v>1</v>
      </c>
      <c r="M135" s="62">
        <v>0.0296</v>
      </c>
      <c r="N135" s="62">
        <v>0.0038</v>
      </c>
      <c r="O135" s="62">
        <v>0.0258</v>
      </c>
      <c r="P135" s="62">
        <v>0.1124</v>
      </c>
      <c r="Q135" s="62">
        <v>0.0131</v>
      </c>
      <c r="R135" s="62">
        <v>0.0993</v>
      </c>
      <c r="S135" s="36" t="s">
        <v>254</v>
      </c>
      <c r="T135" s="36" t="s">
        <v>405</v>
      </c>
      <c r="U135" s="22">
        <v>2024.1</v>
      </c>
      <c r="V135" s="58"/>
    </row>
    <row r="136" s="2" customFormat="1" ht="172" customHeight="1" spans="1:22">
      <c r="A136" s="125">
        <v>5</v>
      </c>
      <c r="B136" s="29" t="s">
        <v>629</v>
      </c>
      <c r="C136" s="92" t="s">
        <v>114</v>
      </c>
      <c r="D136" s="36" t="s">
        <v>199</v>
      </c>
      <c r="E136" s="42" t="s">
        <v>285</v>
      </c>
      <c r="F136" s="100" t="s">
        <v>630</v>
      </c>
      <c r="G136" s="108">
        <v>200</v>
      </c>
      <c r="H136" s="35"/>
      <c r="I136" s="42" t="s">
        <v>631</v>
      </c>
      <c r="J136" s="42" t="s">
        <v>632</v>
      </c>
      <c r="K136" s="85"/>
      <c r="L136" s="62">
        <v>1</v>
      </c>
      <c r="M136" s="62">
        <f>N136+O136</f>
        <v>0.0015</v>
      </c>
      <c r="N136" s="62">
        <v>0.0005</v>
      </c>
      <c r="O136" s="62">
        <v>0.001</v>
      </c>
      <c r="P136" s="62">
        <f>Q136+R136</f>
        <v>0.005</v>
      </c>
      <c r="Q136" s="62">
        <v>0.002</v>
      </c>
      <c r="R136" s="62">
        <v>0.003</v>
      </c>
      <c r="S136" s="36" t="s">
        <v>254</v>
      </c>
      <c r="T136" s="36" t="s">
        <v>405</v>
      </c>
      <c r="U136" s="22">
        <v>2024.1</v>
      </c>
      <c r="V136" s="58"/>
    </row>
    <row r="137" s="2" customFormat="1" ht="145" customHeight="1" spans="1:22">
      <c r="A137" s="125">
        <v>6</v>
      </c>
      <c r="B137" s="29" t="s">
        <v>633</v>
      </c>
      <c r="C137" s="92" t="s">
        <v>114</v>
      </c>
      <c r="D137" s="36" t="s">
        <v>199</v>
      </c>
      <c r="E137" s="42" t="s">
        <v>447</v>
      </c>
      <c r="F137" s="100" t="s">
        <v>634</v>
      </c>
      <c r="G137" s="101">
        <v>200</v>
      </c>
      <c r="H137" s="18"/>
      <c r="I137" s="46" t="s">
        <v>635</v>
      </c>
      <c r="J137" s="46" t="s">
        <v>635</v>
      </c>
      <c r="K137" s="81"/>
      <c r="L137" s="62">
        <v>1</v>
      </c>
      <c r="M137" s="58">
        <v>0.0045</v>
      </c>
      <c r="N137" s="58">
        <v>0.0012</v>
      </c>
      <c r="O137" s="58">
        <v>0.0033</v>
      </c>
      <c r="P137" s="58">
        <v>0.0171</v>
      </c>
      <c r="Q137" s="58">
        <v>0.0045</v>
      </c>
      <c r="R137" s="58">
        <v>0.0126</v>
      </c>
      <c r="S137" s="36" t="s">
        <v>254</v>
      </c>
      <c r="T137" s="36" t="s">
        <v>405</v>
      </c>
      <c r="U137" s="22">
        <v>2024.1</v>
      </c>
      <c r="V137" s="58"/>
    </row>
    <row r="138" ht="75" customHeight="1" spans="1:22">
      <c r="A138" s="125" t="s">
        <v>636</v>
      </c>
      <c r="B138" s="17" t="s">
        <v>637</v>
      </c>
      <c r="C138" s="58"/>
      <c r="D138" s="58"/>
      <c r="E138" s="53"/>
      <c r="F138" s="53"/>
      <c r="G138" s="128">
        <f>SUM(G139:G145)</f>
        <v>889.2</v>
      </c>
      <c r="H138" s="18"/>
      <c r="I138" s="53"/>
      <c r="J138" s="53"/>
      <c r="K138" s="81"/>
      <c r="L138" s="81"/>
      <c r="M138" s="58"/>
      <c r="N138" s="58"/>
      <c r="O138" s="58"/>
      <c r="P138" s="58"/>
      <c r="Q138" s="58"/>
      <c r="R138" s="58"/>
      <c r="S138" s="58"/>
      <c r="T138" s="58"/>
      <c r="U138" s="22"/>
      <c r="V138" s="58"/>
    </row>
    <row r="139" ht="249" customHeight="1" spans="1:22">
      <c r="A139" s="129">
        <v>1</v>
      </c>
      <c r="B139" s="52" t="s">
        <v>638</v>
      </c>
      <c r="C139" s="130" t="s">
        <v>114</v>
      </c>
      <c r="D139" s="36" t="s">
        <v>199</v>
      </c>
      <c r="E139" s="131" t="s">
        <v>639</v>
      </c>
      <c r="F139" s="132" t="s">
        <v>640</v>
      </c>
      <c r="G139" s="108">
        <v>330</v>
      </c>
      <c r="H139" s="18"/>
      <c r="I139" s="131" t="s">
        <v>641</v>
      </c>
      <c r="J139" s="131" t="s">
        <v>642</v>
      </c>
      <c r="K139" s="85">
        <v>56</v>
      </c>
      <c r="L139" s="62">
        <v>55</v>
      </c>
      <c r="M139" s="62">
        <v>0.22</v>
      </c>
      <c r="N139" s="62">
        <v>0.22</v>
      </c>
      <c r="O139" s="62">
        <v>0</v>
      </c>
      <c r="P139" s="62">
        <v>0.22</v>
      </c>
      <c r="Q139" s="62">
        <v>0.22</v>
      </c>
      <c r="R139" s="62">
        <v>0</v>
      </c>
      <c r="S139" s="74" t="s">
        <v>254</v>
      </c>
      <c r="T139" s="74" t="s">
        <v>254</v>
      </c>
      <c r="U139" s="22">
        <v>2024.1</v>
      </c>
      <c r="V139" s="129"/>
    </row>
    <row r="140" ht="318" customHeight="1" spans="1:22">
      <c r="A140" s="129">
        <v>2</v>
      </c>
      <c r="B140" s="29" t="s">
        <v>643</v>
      </c>
      <c r="C140" s="92" t="s">
        <v>198</v>
      </c>
      <c r="D140" s="36" t="s">
        <v>199</v>
      </c>
      <c r="E140" s="133" t="s">
        <v>644</v>
      </c>
      <c r="F140" s="86" t="s">
        <v>645</v>
      </c>
      <c r="G140" s="108">
        <v>116</v>
      </c>
      <c r="H140" s="18"/>
      <c r="I140" s="61" t="s">
        <v>646</v>
      </c>
      <c r="J140" s="19" t="s">
        <v>647</v>
      </c>
      <c r="K140" s="68">
        <v>111</v>
      </c>
      <c r="L140" s="68"/>
      <c r="M140" s="68">
        <v>0.0192</v>
      </c>
      <c r="N140" s="142">
        <v>0.0192</v>
      </c>
      <c r="O140" s="142"/>
      <c r="P140" s="142">
        <v>0.07</v>
      </c>
      <c r="Q140" s="142">
        <v>0.0655</v>
      </c>
      <c r="R140" s="142"/>
      <c r="S140" s="58" t="s">
        <v>648</v>
      </c>
      <c r="T140" s="58" t="s">
        <v>649</v>
      </c>
      <c r="U140" s="22">
        <v>2024.1</v>
      </c>
      <c r="V140" s="88"/>
    </row>
    <row r="141" ht="140" customHeight="1" spans="1:22">
      <c r="A141" s="129">
        <v>3</v>
      </c>
      <c r="B141" s="29" t="s">
        <v>650</v>
      </c>
      <c r="C141" s="92" t="s">
        <v>114</v>
      </c>
      <c r="D141" s="36" t="s">
        <v>651</v>
      </c>
      <c r="E141" s="133" t="s">
        <v>644</v>
      </c>
      <c r="F141" s="86" t="s">
        <v>652</v>
      </c>
      <c r="G141" s="108">
        <v>60</v>
      </c>
      <c r="H141" s="35" t="s">
        <v>275</v>
      </c>
      <c r="I141" s="61" t="s">
        <v>653</v>
      </c>
      <c r="J141" s="61" t="s">
        <v>654</v>
      </c>
      <c r="K141" s="68">
        <v>56</v>
      </c>
      <c r="L141" s="68">
        <v>55</v>
      </c>
      <c r="M141" s="68">
        <v>0.0242</v>
      </c>
      <c r="N141" s="142">
        <v>0.0242</v>
      </c>
      <c r="O141" s="142"/>
      <c r="P141" s="142">
        <v>0.0277</v>
      </c>
      <c r="Q141" s="142">
        <v>0.0277</v>
      </c>
      <c r="R141" s="142"/>
      <c r="S141" s="58" t="s">
        <v>648</v>
      </c>
      <c r="T141" s="120" t="s">
        <v>655</v>
      </c>
      <c r="U141" s="22">
        <v>2024.1</v>
      </c>
      <c r="V141" s="88"/>
    </row>
    <row r="142" ht="117" customHeight="1" spans="1:22">
      <c r="A142" s="129">
        <v>4</v>
      </c>
      <c r="B142" s="29" t="s">
        <v>656</v>
      </c>
      <c r="C142" s="92" t="s">
        <v>198</v>
      </c>
      <c r="D142" s="36" t="s">
        <v>651</v>
      </c>
      <c r="E142" s="133" t="s">
        <v>657</v>
      </c>
      <c r="F142" s="86" t="s">
        <v>658</v>
      </c>
      <c r="G142" s="108">
        <v>12</v>
      </c>
      <c r="H142" s="18"/>
      <c r="I142" s="61" t="s">
        <v>659</v>
      </c>
      <c r="J142" s="19"/>
      <c r="K142" s="68">
        <v>56</v>
      </c>
      <c r="L142" s="68">
        <v>55</v>
      </c>
      <c r="M142" s="68">
        <v>0.004</v>
      </c>
      <c r="N142" s="142">
        <v>0.004</v>
      </c>
      <c r="O142" s="142"/>
      <c r="P142" s="142">
        <v>0.004</v>
      </c>
      <c r="Q142" s="142">
        <v>0.004</v>
      </c>
      <c r="R142" s="142"/>
      <c r="S142" s="58" t="s">
        <v>648</v>
      </c>
      <c r="T142" s="120" t="s">
        <v>655</v>
      </c>
      <c r="U142" s="22">
        <v>2024.1</v>
      </c>
      <c r="V142" s="88"/>
    </row>
    <row r="143" ht="99" customHeight="1" spans="1:22">
      <c r="A143" s="129">
        <v>5</v>
      </c>
      <c r="B143" s="29" t="s">
        <v>660</v>
      </c>
      <c r="C143" s="92" t="s">
        <v>114</v>
      </c>
      <c r="D143" s="36" t="s">
        <v>651</v>
      </c>
      <c r="E143" s="133" t="s">
        <v>661</v>
      </c>
      <c r="F143" s="86" t="s">
        <v>662</v>
      </c>
      <c r="G143" s="108">
        <v>280</v>
      </c>
      <c r="H143" s="18"/>
      <c r="I143" s="61" t="s">
        <v>663</v>
      </c>
      <c r="J143" s="19"/>
      <c r="K143" s="68">
        <v>56</v>
      </c>
      <c r="L143" s="68">
        <v>55</v>
      </c>
      <c r="M143" s="68">
        <v>0.45</v>
      </c>
      <c r="N143" s="142">
        <v>0.45</v>
      </c>
      <c r="O143" s="142"/>
      <c r="P143" s="142">
        <v>0.482</v>
      </c>
      <c r="Q143" s="142">
        <v>0.482</v>
      </c>
      <c r="R143" s="142"/>
      <c r="S143" s="120" t="s">
        <v>655</v>
      </c>
      <c r="T143" s="120" t="s">
        <v>644</v>
      </c>
      <c r="U143" s="22">
        <v>2024.1</v>
      </c>
      <c r="V143" s="88"/>
    </row>
    <row r="144" ht="253" customHeight="1" spans="1:22">
      <c r="A144" s="129">
        <v>6</v>
      </c>
      <c r="B144" s="134" t="s">
        <v>664</v>
      </c>
      <c r="C144" s="130" t="s">
        <v>114</v>
      </c>
      <c r="D144" s="36" t="s">
        <v>199</v>
      </c>
      <c r="E144" s="131" t="s">
        <v>639</v>
      </c>
      <c r="F144" s="132" t="s">
        <v>665</v>
      </c>
      <c r="G144" s="108">
        <v>21</v>
      </c>
      <c r="H144" s="18"/>
      <c r="I144" s="131" t="s">
        <v>666</v>
      </c>
      <c r="J144" s="131" t="s">
        <v>667</v>
      </c>
      <c r="K144" s="85">
        <v>13</v>
      </c>
      <c r="L144" s="62">
        <v>15</v>
      </c>
      <c r="M144" s="62">
        <v>0.0029</v>
      </c>
      <c r="N144" s="62">
        <v>0.0014</v>
      </c>
      <c r="O144" s="62">
        <v>0.0015</v>
      </c>
      <c r="P144" s="62">
        <v>0.0029</v>
      </c>
      <c r="Q144" s="62">
        <v>0.0014</v>
      </c>
      <c r="R144" s="62">
        <v>0.0015</v>
      </c>
      <c r="S144" s="74" t="s">
        <v>254</v>
      </c>
      <c r="T144" s="74" t="s">
        <v>254</v>
      </c>
      <c r="U144" s="22">
        <v>2024.1</v>
      </c>
      <c r="V144" s="88"/>
    </row>
    <row r="145" s="2" customFormat="1" ht="198" customHeight="1" spans="1:22">
      <c r="A145" s="129">
        <v>7</v>
      </c>
      <c r="B145" s="60" t="s">
        <v>668</v>
      </c>
      <c r="C145" s="35" t="s">
        <v>114</v>
      </c>
      <c r="D145" s="35" t="s">
        <v>115</v>
      </c>
      <c r="E145" s="61" t="s">
        <v>38</v>
      </c>
      <c r="F145" s="61" t="s">
        <v>669</v>
      </c>
      <c r="G145" s="62">
        <v>70.2</v>
      </c>
      <c r="H145" s="18"/>
      <c r="I145" s="65" t="s">
        <v>670</v>
      </c>
      <c r="J145" s="84" t="s">
        <v>671</v>
      </c>
      <c r="K145" s="85">
        <v>56</v>
      </c>
      <c r="L145" s="62">
        <v>55</v>
      </c>
      <c r="M145" s="62">
        <v>0.0117</v>
      </c>
      <c r="N145" s="62">
        <v>0.006</v>
      </c>
      <c r="O145" s="62">
        <v>0.0057</v>
      </c>
      <c r="P145" s="62">
        <v>0.0117</v>
      </c>
      <c r="Q145" s="62">
        <v>0.006</v>
      </c>
      <c r="R145" s="62">
        <v>0.0057</v>
      </c>
      <c r="S145" s="92" t="s">
        <v>672</v>
      </c>
      <c r="T145" s="92" t="s">
        <v>672</v>
      </c>
      <c r="U145" s="22">
        <v>2024.1</v>
      </c>
      <c r="V145" s="35"/>
    </row>
    <row r="146" s="2" customFormat="1" ht="55" customHeight="1" spans="1:22">
      <c r="A146" s="16" t="s">
        <v>673</v>
      </c>
      <c r="B146" s="17" t="s">
        <v>674</v>
      </c>
      <c r="C146" s="30"/>
      <c r="D146" s="58"/>
      <c r="E146" s="17"/>
      <c r="F146" s="17"/>
      <c r="G146" s="135">
        <f>SUM(G147+G159+G164)</f>
        <v>12148</v>
      </c>
      <c r="H146" s="33"/>
      <c r="I146" s="69"/>
      <c r="J146" s="69"/>
      <c r="K146" s="90"/>
      <c r="L146" s="90"/>
      <c r="M146" s="71"/>
      <c r="N146" s="71"/>
      <c r="O146" s="71"/>
      <c r="P146" s="71"/>
      <c r="Q146" s="71"/>
      <c r="R146" s="71"/>
      <c r="S146" s="90"/>
      <c r="T146" s="90"/>
      <c r="U146" s="22"/>
      <c r="V146" s="89"/>
    </row>
    <row r="147" s="2" customFormat="1" ht="69" customHeight="1" spans="1:22">
      <c r="A147" s="51" t="s">
        <v>193</v>
      </c>
      <c r="B147" s="29" t="s">
        <v>675</v>
      </c>
      <c r="C147" s="18"/>
      <c r="D147" s="58"/>
      <c r="E147" s="19"/>
      <c r="F147" s="19"/>
      <c r="G147" s="99">
        <f>SUM(G148+G150)</f>
        <v>4228</v>
      </c>
      <c r="H147" s="106"/>
      <c r="I147" s="115"/>
      <c r="J147" s="115"/>
      <c r="K147" s="58"/>
      <c r="L147" s="58"/>
      <c r="M147" s="82"/>
      <c r="N147" s="82"/>
      <c r="O147" s="82"/>
      <c r="P147" s="82"/>
      <c r="Q147" s="82"/>
      <c r="R147" s="82"/>
      <c r="S147" s="58"/>
      <c r="T147" s="58"/>
      <c r="U147" s="22"/>
      <c r="V147" s="88"/>
    </row>
    <row r="148" s="2" customFormat="1" ht="99" customHeight="1" spans="1:22">
      <c r="A148" s="51" t="s">
        <v>161</v>
      </c>
      <c r="B148" s="29" t="s">
        <v>676</v>
      </c>
      <c r="C148" s="58"/>
      <c r="D148" s="58"/>
      <c r="E148" s="100"/>
      <c r="F148" s="61"/>
      <c r="G148" s="99">
        <f>SUM(G149:G149)</f>
        <v>1500</v>
      </c>
      <c r="H148" s="18"/>
      <c r="I148" s="143"/>
      <c r="J148" s="143"/>
      <c r="K148" s="85"/>
      <c r="L148" s="62"/>
      <c r="M148" s="62"/>
      <c r="N148" s="62"/>
      <c r="O148" s="62"/>
      <c r="P148" s="62"/>
      <c r="Q148" s="62"/>
      <c r="R148" s="62"/>
      <c r="S148" s="58"/>
      <c r="T148" s="58"/>
      <c r="U148" s="22"/>
      <c r="V148" s="88"/>
    </row>
    <row r="149" s="2" customFormat="1" ht="94" customHeight="1" spans="1:22">
      <c r="A149" s="136" t="s">
        <v>677</v>
      </c>
      <c r="B149" s="29" t="s">
        <v>678</v>
      </c>
      <c r="C149" s="58" t="s">
        <v>484</v>
      </c>
      <c r="D149" s="36" t="s">
        <v>199</v>
      </c>
      <c r="E149" s="100" t="s">
        <v>38</v>
      </c>
      <c r="F149" s="61" t="s">
        <v>679</v>
      </c>
      <c r="G149" s="101">
        <v>1500</v>
      </c>
      <c r="H149" s="18"/>
      <c r="I149" s="143" t="s">
        <v>680</v>
      </c>
      <c r="J149" s="143" t="s">
        <v>681</v>
      </c>
      <c r="K149" s="85">
        <v>7</v>
      </c>
      <c r="L149" s="62">
        <v>6</v>
      </c>
      <c r="M149" s="62">
        <v>0.096</v>
      </c>
      <c r="N149" s="62">
        <v>0.052</v>
      </c>
      <c r="O149" s="62">
        <v>0.044</v>
      </c>
      <c r="P149" s="62">
        <v>0.42</v>
      </c>
      <c r="Q149" s="62" t="s">
        <v>682</v>
      </c>
      <c r="R149" s="62">
        <v>0.2</v>
      </c>
      <c r="S149" s="58" t="s">
        <v>488</v>
      </c>
      <c r="T149" s="58" t="s">
        <v>488</v>
      </c>
      <c r="U149" s="22">
        <v>2024.1</v>
      </c>
      <c r="V149" s="88"/>
    </row>
    <row r="150" s="2" customFormat="1" ht="94" customHeight="1" spans="1:22">
      <c r="A150" s="51" t="s">
        <v>169</v>
      </c>
      <c r="B150" s="134" t="s">
        <v>683</v>
      </c>
      <c r="C150" s="51"/>
      <c r="D150" s="58"/>
      <c r="E150" s="137"/>
      <c r="F150" s="52"/>
      <c r="G150" s="63">
        <f>SUM(G151:G158)</f>
        <v>2728</v>
      </c>
      <c r="H150" s="18"/>
      <c r="I150" s="144"/>
      <c r="J150" s="29"/>
      <c r="K150" s="51"/>
      <c r="L150" s="28"/>
      <c r="M150" s="105"/>
      <c r="N150" s="105"/>
      <c r="O150" s="105"/>
      <c r="P150" s="105"/>
      <c r="Q150" s="105"/>
      <c r="R150" s="105"/>
      <c r="S150" s="51"/>
      <c r="T150" s="28"/>
      <c r="U150" s="22"/>
      <c r="V150" s="52"/>
    </row>
    <row r="151" s="2" customFormat="1" ht="94" customHeight="1" spans="1:22">
      <c r="A151" s="136" t="s">
        <v>677</v>
      </c>
      <c r="B151" s="134" t="s">
        <v>684</v>
      </c>
      <c r="C151" s="130" t="s">
        <v>114</v>
      </c>
      <c r="D151" s="36" t="s">
        <v>199</v>
      </c>
      <c r="E151" s="100" t="s">
        <v>685</v>
      </c>
      <c r="F151" s="132" t="s">
        <v>686</v>
      </c>
      <c r="G151" s="138">
        <v>480</v>
      </c>
      <c r="H151" s="18"/>
      <c r="I151" s="143" t="s">
        <v>687</v>
      </c>
      <c r="J151" s="143" t="s">
        <v>688</v>
      </c>
      <c r="K151" s="85">
        <v>1</v>
      </c>
      <c r="L151" s="62">
        <v>1</v>
      </c>
      <c r="M151" s="62">
        <v>0.0062</v>
      </c>
      <c r="N151" s="62">
        <v>0.0012</v>
      </c>
      <c r="O151" s="62">
        <v>0.005</v>
      </c>
      <c r="P151" s="62">
        <v>0.0161</v>
      </c>
      <c r="Q151" s="62">
        <v>0.0076</v>
      </c>
      <c r="R151" s="62">
        <v>0.0085</v>
      </c>
      <c r="S151" s="74" t="s">
        <v>689</v>
      </c>
      <c r="T151" s="74" t="s">
        <v>101</v>
      </c>
      <c r="U151" s="22">
        <v>2024.1</v>
      </c>
      <c r="V151" s="52"/>
    </row>
    <row r="152" s="2" customFormat="1" ht="94" customHeight="1" spans="1:22">
      <c r="A152" s="136" t="s">
        <v>690</v>
      </c>
      <c r="B152" s="134" t="s">
        <v>691</v>
      </c>
      <c r="C152" s="130" t="s">
        <v>114</v>
      </c>
      <c r="D152" s="36" t="s">
        <v>199</v>
      </c>
      <c r="E152" s="100" t="s">
        <v>692</v>
      </c>
      <c r="F152" s="132" t="s">
        <v>693</v>
      </c>
      <c r="G152" s="138">
        <v>304</v>
      </c>
      <c r="H152" s="18"/>
      <c r="I152" s="143" t="s">
        <v>694</v>
      </c>
      <c r="J152" s="143" t="s">
        <v>688</v>
      </c>
      <c r="K152" s="85">
        <v>1</v>
      </c>
      <c r="L152" s="62">
        <v>1</v>
      </c>
      <c r="M152" s="62">
        <v>0.009</v>
      </c>
      <c r="N152" s="62">
        <v>0.0015</v>
      </c>
      <c r="O152" s="62">
        <v>0.0075</v>
      </c>
      <c r="P152" s="62">
        <v>0.0328</v>
      </c>
      <c r="Q152" s="62">
        <v>0.0051</v>
      </c>
      <c r="R152" s="62">
        <v>0.0277</v>
      </c>
      <c r="S152" s="74" t="s">
        <v>689</v>
      </c>
      <c r="T152" s="74" t="s">
        <v>72</v>
      </c>
      <c r="U152" s="22">
        <v>2024.1</v>
      </c>
      <c r="V152" s="52"/>
    </row>
    <row r="153" s="2" customFormat="1" ht="94" customHeight="1" spans="1:22">
      <c r="A153" s="136" t="s">
        <v>695</v>
      </c>
      <c r="B153" s="134" t="s">
        <v>696</v>
      </c>
      <c r="C153" s="130" t="s">
        <v>114</v>
      </c>
      <c r="D153" s="36" t="s">
        <v>199</v>
      </c>
      <c r="E153" s="100" t="s">
        <v>697</v>
      </c>
      <c r="F153" s="132" t="s">
        <v>698</v>
      </c>
      <c r="G153" s="138">
        <v>240</v>
      </c>
      <c r="H153" s="18"/>
      <c r="I153" s="143" t="s">
        <v>699</v>
      </c>
      <c r="J153" s="143" t="s">
        <v>688</v>
      </c>
      <c r="K153" s="85">
        <v>1</v>
      </c>
      <c r="L153" s="62">
        <v>1</v>
      </c>
      <c r="M153" s="62">
        <v>38</v>
      </c>
      <c r="N153" s="62">
        <v>15</v>
      </c>
      <c r="O153" s="62">
        <v>23</v>
      </c>
      <c r="P153" s="62">
        <v>183</v>
      </c>
      <c r="Q153" s="62">
        <v>82</v>
      </c>
      <c r="R153" s="62">
        <v>101</v>
      </c>
      <c r="S153" s="74" t="s">
        <v>689</v>
      </c>
      <c r="T153" s="74" t="s">
        <v>96</v>
      </c>
      <c r="U153" s="22">
        <v>2024.1</v>
      </c>
      <c r="V153" s="52"/>
    </row>
    <row r="154" s="2" customFormat="1" ht="94" customHeight="1" spans="1:22">
      <c r="A154" s="136" t="s">
        <v>700</v>
      </c>
      <c r="B154" s="134" t="s">
        <v>701</v>
      </c>
      <c r="C154" s="130" t="s">
        <v>114</v>
      </c>
      <c r="D154" s="36" t="s">
        <v>199</v>
      </c>
      <c r="E154" s="100" t="s">
        <v>702</v>
      </c>
      <c r="F154" s="132" t="s">
        <v>703</v>
      </c>
      <c r="G154" s="138">
        <v>424</v>
      </c>
      <c r="H154" s="18"/>
      <c r="I154" s="143" t="s">
        <v>704</v>
      </c>
      <c r="J154" s="143" t="s">
        <v>688</v>
      </c>
      <c r="K154" s="85">
        <v>1</v>
      </c>
      <c r="L154" s="62">
        <v>1</v>
      </c>
      <c r="M154" s="62">
        <v>0.0048</v>
      </c>
      <c r="N154" s="62">
        <v>0.0004</v>
      </c>
      <c r="O154" s="62">
        <v>0.0044</v>
      </c>
      <c r="P154" s="62">
        <v>0.0186</v>
      </c>
      <c r="Q154" s="62">
        <v>0.0019</v>
      </c>
      <c r="R154" s="62">
        <v>0.0167</v>
      </c>
      <c r="S154" s="74" t="s">
        <v>689</v>
      </c>
      <c r="T154" s="74" t="s">
        <v>48</v>
      </c>
      <c r="U154" s="22">
        <v>2024.1</v>
      </c>
      <c r="V154" s="52"/>
    </row>
    <row r="155" s="2" customFormat="1" ht="94" customHeight="1" spans="1:22">
      <c r="A155" s="136" t="s">
        <v>705</v>
      </c>
      <c r="B155" s="134" t="s">
        <v>706</v>
      </c>
      <c r="C155" s="130" t="s">
        <v>114</v>
      </c>
      <c r="D155" s="36" t="s">
        <v>199</v>
      </c>
      <c r="E155" s="100" t="s">
        <v>707</v>
      </c>
      <c r="F155" s="132" t="s">
        <v>708</v>
      </c>
      <c r="G155" s="138">
        <v>368</v>
      </c>
      <c r="H155" s="18"/>
      <c r="I155" s="143" t="s">
        <v>709</v>
      </c>
      <c r="J155" s="143" t="s">
        <v>688</v>
      </c>
      <c r="K155" s="85"/>
      <c r="L155" s="62">
        <v>1</v>
      </c>
      <c r="M155" s="62">
        <v>0.0035</v>
      </c>
      <c r="N155" s="62">
        <v>0.0002</v>
      </c>
      <c r="O155" s="62">
        <v>0.0033</v>
      </c>
      <c r="P155" s="62">
        <v>0.014</v>
      </c>
      <c r="Q155" s="62">
        <v>0.0008</v>
      </c>
      <c r="R155" s="62">
        <v>0.0132</v>
      </c>
      <c r="S155" s="74" t="s">
        <v>689</v>
      </c>
      <c r="T155" s="74" t="s">
        <v>82</v>
      </c>
      <c r="U155" s="22">
        <v>2024.1</v>
      </c>
      <c r="V155" s="52"/>
    </row>
    <row r="156" s="2" customFormat="1" ht="94" customHeight="1" spans="1:22">
      <c r="A156" s="136" t="s">
        <v>710</v>
      </c>
      <c r="B156" s="134" t="s">
        <v>711</v>
      </c>
      <c r="C156" s="130" t="s">
        <v>114</v>
      </c>
      <c r="D156" s="36" t="s">
        <v>199</v>
      </c>
      <c r="E156" s="100" t="s">
        <v>712</v>
      </c>
      <c r="F156" s="132" t="s">
        <v>713</v>
      </c>
      <c r="G156" s="138">
        <v>344</v>
      </c>
      <c r="H156" s="18"/>
      <c r="I156" s="143" t="s">
        <v>714</v>
      </c>
      <c r="J156" s="143" t="s">
        <v>688</v>
      </c>
      <c r="K156" s="85">
        <v>1</v>
      </c>
      <c r="L156" s="62">
        <v>0</v>
      </c>
      <c r="M156" s="62">
        <v>0.0096</v>
      </c>
      <c r="N156" s="62">
        <v>0.0035</v>
      </c>
      <c r="O156" s="62">
        <v>0.0061</v>
      </c>
      <c r="P156" s="62">
        <v>0.0518</v>
      </c>
      <c r="Q156" s="62">
        <v>0.0125</v>
      </c>
      <c r="R156" s="62">
        <v>0.0393</v>
      </c>
      <c r="S156" s="74" t="s">
        <v>689</v>
      </c>
      <c r="T156" s="74" t="s">
        <v>87</v>
      </c>
      <c r="U156" s="22">
        <v>2024.1</v>
      </c>
      <c r="V156" s="52"/>
    </row>
    <row r="157" s="2" customFormat="1" ht="94" customHeight="1" spans="1:22">
      <c r="A157" s="136" t="s">
        <v>715</v>
      </c>
      <c r="B157" s="134" t="s">
        <v>716</v>
      </c>
      <c r="C157" s="130" t="s">
        <v>114</v>
      </c>
      <c r="D157" s="36" t="s">
        <v>199</v>
      </c>
      <c r="E157" s="100" t="s">
        <v>717</v>
      </c>
      <c r="F157" s="132" t="s">
        <v>718</v>
      </c>
      <c r="G157" s="138">
        <v>392</v>
      </c>
      <c r="H157" s="18"/>
      <c r="I157" s="143" t="s">
        <v>719</v>
      </c>
      <c r="J157" s="143" t="s">
        <v>688</v>
      </c>
      <c r="K157" s="85" t="s">
        <v>161</v>
      </c>
      <c r="L157" s="62"/>
      <c r="M157" s="62">
        <v>0.006</v>
      </c>
      <c r="N157" s="62">
        <v>0.0045</v>
      </c>
      <c r="O157" s="62">
        <f>M157-N157</f>
        <v>0.0015</v>
      </c>
      <c r="P157" s="62">
        <v>0.023</v>
      </c>
      <c r="Q157" s="62">
        <v>0.018</v>
      </c>
      <c r="R157" s="62">
        <f>P157-Q157</f>
        <v>0.005</v>
      </c>
      <c r="S157" s="74" t="s">
        <v>689</v>
      </c>
      <c r="T157" s="74" t="s">
        <v>62</v>
      </c>
      <c r="U157" s="22">
        <v>2024.1</v>
      </c>
      <c r="V157" s="52"/>
    </row>
    <row r="158" s="2" customFormat="1" ht="94" customHeight="1" spans="1:22">
      <c r="A158" s="136" t="s">
        <v>720</v>
      </c>
      <c r="B158" s="134" t="s">
        <v>721</v>
      </c>
      <c r="C158" s="130" t="s">
        <v>114</v>
      </c>
      <c r="D158" s="36" t="s">
        <v>199</v>
      </c>
      <c r="E158" s="100" t="s">
        <v>722</v>
      </c>
      <c r="F158" s="132" t="s">
        <v>723</v>
      </c>
      <c r="G158" s="138">
        <v>176</v>
      </c>
      <c r="H158" s="18"/>
      <c r="I158" s="143" t="s">
        <v>724</v>
      </c>
      <c r="J158" s="143" t="s">
        <v>688</v>
      </c>
      <c r="K158" s="85" t="s">
        <v>161</v>
      </c>
      <c r="L158" s="62"/>
      <c r="M158" s="62">
        <f>N158+O158</f>
        <v>0.0026</v>
      </c>
      <c r="N158" s="62">
        <v>0.0013</v>
      </c>
      <c r="O158" s="62">
        <v>0.0013</v>
      </c>
      <c r="P158" s="62">
        <f>Q158+R158</f>
        <v>0.0089</v>
      </c>
      <c r="Q158" s="62">
        <v>0.004</v>
      </c>
      <c r="R158" s="62">
        <v>0.0049</v>
      </c>
      <c r="S158" s="74" t="s">
        <v>689</v>
      </c>
      <c r="T158" s="74" t="s">
        <v>67</v>
      </c>
      <c r="U158" s="22">
        <v>2024.1</v>
      </c>
      <c r="V158" s="52"/>
    </row>
    <row r="159" s="2" customFormat="1" ht="94" customHeight="1" spans="1:22">
      <c r="A159" s="51" t="s">
        <v>111</v>
      </c>
      <c r="B159" s="134" t="s">
        <v>725</v>
      </c>
      <c r="C159" s="51"/>
      <c r="D159" s="58"/>
      <c r="E159" s="137"/>
      <c r="F159" s="52"/>
      <c r="G159" s="63">
        <f>SUM(G160:G163)</f>
        <v>2620</v>
      </c>
      <c r="H159" s="18"/>
      <c r="I159" s="144"/>
      <c r="J159" s="29"/>
      <c r="K159" s="51"/>
      <c r="L159" s="28"/>
      <c r="M159" s="105"/>
      <c r="N159" s="105"/>
      <c r="O159" s="105"/>
      <c r="P159" s="105"/>
      <c r="Q159" s="105"/>
      <c r="R159" s="105"/>
      <c r="S159" s="51"/>
      <c r="T159" s="28"/>
      <c r="U159" s="22"/>
      <c r="V159" s="52"/>
    </row>
    <row r="160" s="2" customFormat="1" ht="124" customHeight="1" spans="1:22">
      <c r="A160" s="68">
        <v>1</v>
      </c>
      <c r="B160" s="52" t="s">
        <v>726</v>
      </c>
      <c r="C160" s="18" t="s">
        <v>237</v>
      </c>
      <c r="D160" s="36" t="s">
        <v>199</v>
      </c>
      <c r="E160" s="19" t="s">
        <v>341</v>
      </c>
      <c r="F160" s="61" t="s">
        <v>727</v>
      </c>
      <c r="G160" s="62">
        <v>1000</v>
      </c>
      <c r="H160" s="18"/>
      <c r="I160" s="79" t="s">
        <v>728</v>
      </c>
      <c r="J160" s="46" t="s">
        <v>729</v>
      </c>
      <c r="K160" s="85">
        <v>56</v>
      </c>
      <c r="L160" s="62">
        <v>55</v>
      </c>
      <c r="M160" s="62">
        <v>0.1265</v>
      </c>
      <c r="N160" s="62">
        <v>0.05</v>
      </c>
      <c r="O160" s="62">
        <v>0.0765</v>
      </c>
      <c r="P160" s="62">
        <v>0.48</v>
      </c>
      <c r="Q160" s="62">
        <v>0.19</v>
      </c>
      <c r="R160" s="62">
        <v>0.29</v>
      </c>
      <c r="S160" s="18" t="s">
        <v>204</v>
      </c>
      <c r="T160" s="74" t="s">
        <v>38</v>
      </c>
      <c r="U160" s="22">
        <v>2024.1</v>
      </c>
      <c r="V160" s="88"/>
    </row>
    <row r="161" s="2" customFormat="1" ht="114" customHeight="1" spans="1:22">
      <c r="A161" s="68">
        <v>2</v>
      </c>
      <c r="B161" s="29" t="s">
        <v>730</v>
      </c>
      <c r="C161" s="18" t="s">
        <v>237</v>
      </c>
      <c r="D161" s="36" t="s">
        <v>199</v>
      </c>
      <c r="E161" s="61" t="s">
        <v>731</v>
      </c>
      <c r="F161" s="61" t="s">
        <v>732</v>
      </c>
      <c r="G161" s="62">
        <v>160</v>
      </c>
      <c r="H161" s="18"/>
      <c r="I161" s="79" t="s">
        <v>733</v>
      </c>
      <c r="J161" s="46"/>
      <c r="K161" s="85">
        <v>0</v>
      </c>
      <c r="L161" s="62">
        <v>4</v>
      </c>
      <c r="M161" s="62">
        <v>0.008</v>
      </c>
      <c r="N161" s="62">
        <v>0</v>
      </c>
      <c r="O161" s="62">
        <v>0.008</v>
      </c>
      <c r="P161" s="62">
        <v>0.0406</v>
      </c>
      <c r="Q161" s="62">
        <v>0</v>
      </c>
      <c r="R161" s="62">
        <v>0.0406</v>
      </c>
      <c r="S161" s="18" t="s">
        <v>204</v>
      </c>
      <c r="T161" s="74" t="s">
        <v>734</v>
      </c>
      <c r="U161" s="22">
        <v>2024.1</v>
      </c>
      <c r="V161" s="88"/>
    </row>
    <row r="162" s="2" customFormat="1" ht="140" customHeight="1" spans="1:22">
      <c r="A162" s="68">
        <v>3</v>
      </c>
      <c r="B162" s="29" t="s">
        <v>735</v>
      </c>
      <c r="C162" s="36" t="s">
        <v>114</v>
      </c>
      <c r="D162" s="61" t="s">
        <v>420</v>
      </c>
      <c r="E162" s="61" t="s">
        <v>736</v>
      </c>
      <c r="F162" s="65" t="s">
        <v>737</v>
      </c>
      <c r="G162" s="62">
        <v>680</v>
      </c>
      <c r="H162" s="79"/>
      <c r="I162" s="46" t="s">
        <v>738</v>
      </c>
      <c r="J162" s="85" t="s">
        <v>738</v>
      </c>
      <c r="K162" s="62"/>
      <c r="L162" s="62">
        <v>2</v>
      </c>
      <c r="M162" s="62">
        <v>0.0491</v>
      </c>
      <c r="N162" s="62">
        <v>0.0091</v>
      </c>
      <c r="O162" s="62">
        <v>0.04</v>
      </c>
      <c r="P162" s="62">
        <v>0.1702</v>
      </c>
      <c r="Q162" s="62">
        <v>0.0283</v>
      </c>
      <c r="R162" s="62">
        <v>0.1419</v>
      </c>
      <c r="S162" s="74" t="s">
        <v>391</v>
      </c>
      <c r="T162" s="74" t="s">
        <v>101</v>
      </c>
      <c r="U162" s="22">
        <v>2024.1</v>
      </c>
      <c r="V162" s="88"/>
    </row>
    <row r="163" s="2" customFormat="1" ht="165" customHeight="1" spans="1:22">
      <c r="A163" s="68">
        <v>4</v>
      </c>
      <c r="B163" s="29" t="s">
        <v>739</v>
      </c>
      <c r="C163" s="36" t="s">
        <v>114</v>
      </c>
      <c r="D163" s="61" t="s">
        <v>420</v>
      </c>
      <c r="E163" s="61" t="s">
        <v>740</v>
      </c>
      <c r="F163" s="65" t="s">
        <v>741</v>
      </c>
      <c r="G163" s="62">
        <v>780</v>
      </c>
      <c r="H163" s="79"/>
      <c r="I163" s="46" t="s">
        <v>742</v>
      </c>
      <c r="J163" s="84" t="s">
        <v>743</v>
      </c>
      <c r="K163" s="62">
        <v>3</v>
      </c>
      <c r="L163" s="62">
        <v>3</v>
      </c>
      <c r="M163" s="62">
        <v>0.1834</v>
      </c>
      <c r="N163" s="62">
        <v>0.0503</v>
      </c>
      <c r="O163" s="62">
        <f>M163-N163</f>
        <v>0.1331</v>
      </c>
      <c r="P163" s="62">
        <v>0.5848</v>
      </c>
      <c r="Q163" s="62">
        <v>0.1826</v>
      </c>
      <c r="R163" s="62">
        <f>P163-Q163</f>
        <v>0.4022</v>
      </c>
      <c r="S163" s="74" t="s">
        <v>254</v>
      </c>
      <c r="T163" s="74" t="s">
        <v>96</v>
      </c>
      <c r="U163" s="22">
        <v>2024.1</v>
      </c>
      <c r="V163" s="88"/>
    </row>
    <row r="164" s="2" customFormat="1" ht="69" customHeight="1" spans="1:22">
      <c r="A164" s="51" t="s">
        <v>475</v>
      </c>
      <c r="B164" s="29" t="s">
        <v>744</v>
      </c>
      <c r="C164" s="58"/>
      <c r="D164" s="58"/>
      <c r="E164" s="53"/>
      <c r="F164" s="53"/>
      <c r="G164" s="99">
        <f>SUM(G165:G169)</f>
        <v>5300</v>
      </c>
      <c r="H164" s="106"/>
      <c r="I164" s="145"/>
      <c r="J164" s="145"/>
      <c r="K164" s="58"/>
      <c r="L164" s="58"/>
      <c r="M164" s="82"/>
      <c r="N164" s="82"/>
      <c r="O164" s="82"/>
      <c r="P164" s="82"/>
      <c r="Q164" s="82"/>
      <c r="R164" s="82"/>
      <c r="S164" s="58"/>
      <c r="T164" s="58"/>
      <c r="U164" s="22"/>
      <c r="V164" s="88"/>
    </row>
    <row r="165" s="2" customFormat="1" ht="189" customHeight="1" spans="1:22">
      <c r="A165" s="28">
        <v>1</v>
      </c>
      <c r="B165" s="29" t="s">
        <v>745</v>
      </c>
      <c r="C165" s="139" t="s">
        <v>114</v>
      </c>
      <c r="D165" s="36" t="s">
        <v>199</v>
      </c>
      <c r="E165" s="86" t="s">
        <v>746</v>
      </c>
      <c r="F165" s="46" t="s">
        <v>747</v>
      </c>
      <c r="G165" s="62">
        <v>2000</v>
      </c>
      <c r="H165" s="139"/>
      <c r="I165" s="61" t="s">
        <v>748</v>
      </c>
      <c r="J165" s="61" t="s">
        <v>748</v>
      </c>
      <c r="K165" s="85">
        <v>1</v>
      </c>
      <c r="L165" s="62">
        <v>3</v>
      </c>
      <c r="M165" s="62">
        <v>0.0332</v>
      </c>
      <c r="N165" s="62">
        <v>0.0332</v>
      </c>
      <c r="O165" s="62">
        <v>0</v>
      </c>
      <c r="P165" s="62">
        <v>0.1385</v>
      </c>
      <c r="Q165" s="62">
        <v>0.1385</v>
      </c>
      <c r="R165" s="62">
        <v>0</v>
      </c>
      <c r="S165" s="74" t="s">
        <v>254</v>
      </c>
      <c r="T165" s="86" t="s">
        <v>38</v>
      </c>
      <c r="U165" s="22">
        <v>2024.1</v>
      </c>
      <c r="V165" s="88"/>
    </row>
    <row r="166" s="2" customFormat="1" ht="115" customHeight="1" spans="1:22">
      <c r="A166" s="28">
        <v>2</v>
      </c>
      <c r="B166" s="29" t="s">
        <v>749</v>
      </c>
      <c r="C166" s="139" t="s">
        <v>114</v>
      </c>
      <c r="D166" s="36" t="s">
        <v>199</v>
      </c>
      <c r="E166" s="86" t="s">
        <v>746</v>
      </c>
      <c r="F166" s="46" t="s">
        <v>750</v>
      </c>
      <c r="G166" s="62">
        <v>600</v>
      </c>
      <c r="H166" s="139"/>
      <c r="I166" s="61" t="s">
        <v>748</v>
      </c>
      <c r="J166" s="61" t="s">
        <v>748</v>
      </c>
      <c r="K166" s="85">
        <v>1</v>
      </c>
      <c r="L166" s="62">
        <v>1</v>
      </c>
      <c r="M166" s="62">
        <v>0.0136</v>
      </c>
      <c r="N166" s="62">
        <v>0.0136</v>
      </c>
      <c r="O166" s="62">
        <v>0</v>
      </c>
      <c r="P166" s="62">
        <v>0.0474</v>
      </c>
      <c r="Q166" s="62">
        <v>0.0474</v>
      </c>
      <c r="R166" s="62">
        <v>0</v>
      </c>
      <c r="S166" s="74" t="s">
        <v>254</v>
      </c>
      <c r="T166" s="86" t="s">
        <v>38</v>
      </c>
      <c r="U166" s="22">
        <v>2024.1</v>
      </c>
      <c r="V166" s="88"/>
    </row>
    <row r="167" s="2" customFormat="1" ht="99" customHeight="1" spans="1:22">
      <c r="A167" s="28">
        <v>3</v>
      </c>
      <c r="B167" s="29" t="s">
        <v>751</v>
      </c>
      <c r="C167" s="139" t="s">
        <v>114</v>
      </c>
      <c r="D167" s="36" t="s">
        <v>199</v>
      </c>
      <c r="E167" s="86" t="s">
        <v>752</v>
      </c>
      <c r="F167" s="61" t="s">
        <v>753</v>
      </c>
      <c r="G167" s="62">
        <v>800</v>
      </c>
      <c r="H167" s="139"/>
      <c r="I167" s="61" t="s">
        <v>748</v>
      </c>
      <c r="J167" s="61" t="s">
        <v>748</v>
      </c>
      <c r="K167" s="62"/>
      <c r="L167" s="62"/>
      <c r="M167" s="62"/>
      <c r="N167" s="62"/>
      <c r="O167" s="62"/>
      <c r="P167" s="62"/>
      <c r="Q167" s="62"/>
      <c r="R167" s="62"/>
      <c r="S167" s="74" t="s">
        <v>254</v>
      </c>
      <c r="T167" s="86" t="s">
        <v>38</v>
      </c>
      <c r="U167" s="22">
        <v>2024.1</v>
      </c>
      <c r="V167" s="88"/>
    </row>
    <row r="168" s="2" customFormat="1" ht="130" customHeight="1" spans="1:22">
      <c r="A168" s="28">
        <v>4</v>
      </c>
      <c r="B168" s="29" t="s">
        <v>754</v>
      </c>
      <c r="C168" s="139" t="s">
        <v>114</v>
      </c>
      <c r="D168" s="36" t="s">
        <v>199</v>
      </c>
      <c r="E168" s="86" t="s">
        <v>755</v>
      </c>
      <c r="F168" s="61" t="s">
        <v>756</v>
      </c>
      <c r="G168" s="62">
        <v>1200</v>
      </c>
      <c r="H168" s="139"/>
      <c r="I168" s="61" t="s">
        <v>681</v>
      </c>
      <c r="J168" s="61" t="s">
        <v>757</v>
      </c>
      <c r="K168" s="85">
        <v>0</v>
      </c>
      <c r="L168" s="62">
        <v>1</v>
      </c>
      <c r="M168" s="62">
        <v>0.003</v>
      </c>
      <c r="N168" s="62">
        <v>0.0003</v>
      </c>
      <c r="O168" s="62">
        <v>0.0027</v>
      </c>
      <c r="P168" s="62">
        <v>0.0071</v>
      </c>
      <c r="Q168" s="62">
        <v>0.0013</v>
      </c>
      <c r="R168" s="62">
        <v>0.0058</v>
      </c>
      <c r="S168" s="74" t="s">
        <v>758</v>
      </c>
      <c r="T168" s="86" t="s">
        <v>38</v>
      </c>
      <c r="U168" s="22">
        <v>2024.1</v>
      </c>
      <c r="V168" s="88"/>
    </row>
    <row r="169" s="2" customFormat="1" ht="248" customHeight="1" spans="1:22">
      <c r="A169" s="28">
        <v>5</v>
      </c>
      <c r="B169" s="110" t="s">
        <v>759</v>
      </c>
      <c r="C169" s="58" t="s">
        <v>237</v>
      </c>
      <c r="D169" s="36" t="s">
        <v>199</v>
      </c>
      <c r="E169" s="65" t="s">
        <v>746</v>
      </c>
      <c r="F169" s="61" t="s">
        <v>760</v>
      </c>
      <c r="G169" s="108">
        <v>700</v>
      </c>
      <c r="H169" s="18"/>
      <c r="I169" s="119" t="s">
        <v>761</v>
      </c>
      <c r="J169" s="84" t="s">
        <v>762</v>
      </c>
      <c r="K169" s="85">
        <v>3</v>
      </c>
      <c r="L169" s="62">
        <v>4</v>
      </c>
      <c r="M169" s="62">
        <f>N169+O169</f>
        <v>0.0193</v>
      </c>
      <c r="N169" s="62">
        <v>0.0061</v>
      </c>
      <c r="O169" s="62">
        <v>0.0132</v>
      </c>
      <c r="P169" s="62">
        <v>0.0708</v>
      </c>
      <c r="Q169" s="62">
        <v>0.0294</v>
      </c>
      <c r="R169" s="62">
        <f>P169-Q169</f>
        <v>0.0414</v>
      </c>
      <c r="S169" s="35" t="s">
        <v>763</v>
      </c>
      <c r="T169" s="35" t="s">
        <v>241</v>
      </c>
      <c r="U169" s="22">
        <v>2024.1</v>
      </c>
      <c r="V169" s="88"/>
    </row>
    <row r="170" s="2" customFormat="1" ht="81" customHeight="1" spans="1:22">
      <c r="A170" s="16" t="s">
        <v>764</v>
      </c>
      <c r="B170" s="17" t="s">
        <v>765</v>
      </c>
      <c r="C170" s="139"/>
      <c r="D170" s="58"/>
      <c r="E170" s="86"/>
      <c r="F170" s="61"/>
      <c r="G170" s="140">
        <f>SUM(G171:G172)</f>
        <v>642</v>
      </c>
      <c r="H170" s="139"/>
      <c r="I170" s="61"/>
      <c r="J170" s="61"/>
      <c r="K170" s="85"/>
      <c r="L170" s="62"/>
      <c r="M170" s="62"/>
      <c r="N170" s="62"/>
      <c r="O170" s="62"/>
      <c r="P170" s="62"/>
      <c r="Q170" s="62"/>
      <c r="R170" s="62"/>
      <c r="S170" s="74"/>
      <c r="T170" s="62"/>
      <c r="U170" s="22"/>
      <c r="V170" s="88"/>
    </row>
    <row r="171" s="2" customFormat="1" ht="117" customHeight="1" spans="1:22">
      <c r="A171" s="28">
        <v>1</v>
      </c>
      <c r="B171" s="29" t="s">
        <v>766</v>
      </c>
      <c r="C171" s="139" t="s">
        <v>548</v>
      </c>
      <c r="D171" s="36" t="s">
        <v>199</v>
      </c>
      <c r="E171" s="86" t="s">
        <v>767</v>
      </c>
      <c r="F171" s="61" t="s">
        <v>768</v>
      </c>
      <c r="G171" s="62">
        <v>322</v>
      </c>
      <c r="H171" s="139"/>
      <c r="I171" s="61" t="s">
        <v>769</v>
      </c>
      <c r="J171" s="61" t="s">
        <v>770</v>
      </c>
      <c r="K171" s="85">
        <v>0</v>
      </c>
      <c r="L171" s="62">
        <v>1</v>
      </c>
      <c r="M171" s="62">
        <f>(N171+O171)*1</f>
        <v>0.0033</v>
      </c>
      <c r="N171" s="62">
        <v>0.0012</v>
      </c>
      <c r="O171" s="62">
        <v>0.0021</v>
      </c>
      <c r="P171" s="62">
        <f>Q171+R171</f>
        <v>0.0124</v>
      </c>
      <c r="Q171" s="62">
        <v>0.0038</v>
      </c>
      <c r="R171" s="62">
        <v>0.0086</v>
      </c>
      <c r="S171" s="74" t="s">
        <v>552</v>
      </c>
      <c r="T171" s="62" t="s">
        <v>96</v>
      </c>
      <c r="U171" s="22">
        <v>2024.1</v>
      </c>
      <c r="V171" s="88"/>
    </row>
    <row r="172" s="2" customFormat="1" ht="120" customHeight="1" spans="1:22">
      <c r="A172" s="28">
        <v>2</v>
      </c>
      <c r="B172" s="29" t="s">
        <v>771</v>
      </c>
      <c r="C172" s="139" t="s">
        <v>114</v>
      </c>
      <c r="D172" s="36" t="s">
        <v>199</v>
      </c>
      <c r="E172" s="86" t="s">
        <v>772</v>
      </c>
      <c r="F172" s="61" t="s">
        <v>773</v>
      </c>
      <c r="G172" s="62">
        <v>320</v>
      </c>
      <c r="H172" s="139"/>
      <c r="I172" s="61" t="s">
        <v>774</v>
      </c>
      <c r="J172" s="61" t="s">
        <v>775</v>
      </c>
      <c r="K172" s="85">
        <v>2</v>
      </c>
      <c r="L172" s="62">
        <v>1</v>
      </c>
      <c r="M172" s="62">
        <f>N172+O172</f>
        <v>0.0054</v>
      </c>
      <c r="N172" s="62">
        <v>0.0023</v>
      </c>
      <c r="O172" s="62">
        <v>0.0031</v>
      </c>
      <c r="P172" s="62">
        <f>Q172+R172</f>
        <v>0.0182</v>
      </c>
      <c r="Q172" s="62">
        <v>0.0069</v>
      </c>
      <c r="R172" s="62">
        <v>0.0113</v>
      </c>
      <c r="S172" s="74" t="s">
        <v>552</v>
      </c>
      <c r="T172" s="62" t="s">
        <v>72</v>
      </c>
      <c r="U172" s="22">
        <v>2024.1</v>
      </c>
      <c r="V172" s="88"/>
    </row>
    <row r="173" s="2" customFormat="1" ht="84" customHeight="1" spans="1:22">
      <c r="A173" s="16" t="s">
        <v>776</v>
      </c>
      <c r="B173" s="17" t="s">
        <v>777</v>
      </c>
      <c r="C173" s="139"/>
      <c r="D173" s="58"/>
      <c r="E173" s="86"/>
      <c r="F173" s="61"/>
      <c r="G173" s="140">
        <f>SUM(G174:G178)</f>
        <v>555</v>
      </c>
      <c r="H173" s="139"/>
      <c r="I173" s="61"/>
      <c r="J173" s="61"/>
      <c r="K173" s="62"/>
      <c r="L173" s="62"/>
      <c r="M173" s="62"/>
      <c r="N173" s="62"/>
      <c r="O173" s="62"/>
      <c r="P173" s="62"/>
      <c r="Q173" s="62"/>
      <c r="R173" s="62"/>
      <c r="S173" s="74"/>
      <c r="T173" s="62"/>
      <c r="U173" s="146"/>
      <c r="V173" s="88"/>
    </row>
    <row r="174" s="2" customFormat="1" ht="137" customHeight="1" spans="1:22">
      <c r="A174" s="141" t="s">
        <v>30</v>
      </c>
      <c r="B174" s="29" t="s">
        <v>778</v>
      </c>
      <c r="C174" s="107" t="s">
        <v>237</v>
      </c>
      <c r="D174" s="36" t="s">
        <v>199</v>
      </c>
      <c r="E174" s="86" t="s">
        <v>779</v>
      </c>
      <c r="F174" s="61" t="s">
        <v>780</v>
      </c>
      <c r="G174" s="62">
        <v>240</v>
      </c>
      <c r="H174" s="139"/>
      <c r="I174" s="61" t="s">
        <v>781</v>
      </c>
      <c r="J174" s="61" t="s">
        <v>782</v>
      </c>
      <c r="K174" s="62"/>
      <c r="L174" s="62"/>
      <c r="M174" s="62"/>
      <c r="N174" s="62"/>
      <c r="O174" s="62"/>
      <c r="P174" s="62">
        <v>0.1</v>
      </c>
      <c r="Q174" s="62">
        <v>0.02</v>
      </c>
      <c r="R174" s="62">
        <v>0.08</v>
      </c>
      <c r="S174" s="74" t="s">
        <v>783</v>
      </c>
      <c r="T174" s="74" t="s">
        <v>783</v>
      </c>
      <c r="U174" s="22">
        <v>2024.1</v>
      </c>
      <c r="V174" s="88"/>
    </row>
    <row r="175" s="2" customFormat="1" ht="121" customHeight="1" spans="1:22">
      <c r="A175" s="141" t="s">
        <v>784</v>
      </c>
      <c r="B175" s="29" t="s">
        <v>785</v>
      </c>
      <c r="C175" s="107" t="s">
        <v>237</v>
      </c>
      <c r="D175" s="36" t="s">
        <v>199</v>
      </c>
      <c r="E175" s="133" t="s">
        <v>786</v>
      </c>
      <c r="F175" s="61" t="s">
        <v>787</v>
      </c>
      <c r="G175" s="62">
        <v>20</v>
      </c>
      <c r="H175" s="35" t="s">
        <v>275</v>
      </c>
      <c r="I175" s="86" t="s">
        <v>788</v>
      </c>
      <c r="J175" s="61"/>
      <c r="K175" s="85"/>
      <c r="L175" s="62"/>
      <c r="M175" s="62"/>
      <c r="N175" s="62"/>
      <c r="O175" s="62"/>
      <c r="P175" s="62"/>
      <c r="Q175" s="62"/>
      <c r="R175" s="62"/>
      <c r="S175" s="35" t="s">
        <v>789</v>
      </c>
      <c r="T175" s="35" t="s">
        <v>789</v>
      </c>
      <c r="U175" s="22">
        <v>2024.1</v>
      </c>
      <c r="V175" s="88"/>
    </row>
    <row r="176" s="2" customFormat="1" ht="121" customHeight="1" spans="1:22">
      <c r="A176" s="141" t="s">
        <v>159</v>
      </c>
      <c r="B176" s="29" t="s">
        <v>790</v>
      </c>
      <c r="C176" s="107" t="s">
        <v>237</v>
      </c>
      <c r="D176" s="36" t="s">
        <v>199</v>
      </c>
      <c r="E176" s="133" t="s">
        <v>786</v>
      </c>
      <c r="F176" s="61" t="s">
        <v>791</v>
      </c>
      <c r="G176" s="62">
        <v>20</v>
      </c>
      <c r="H176" s="35" t="s">
        <v>189</v>
      </c>
      <c r="I176" s="86" t="s">
        <v>792</v>
      </c>
      <c r="J176" s="61"/>
      <c r="K176" s="85"/>
      <c r="L176" s="62">
        <v>56</v>
      </c>
      <c r="M176" s="62"/>
      <c r="N176" s="62"/>
      <c r="O176" s="62"/>
      <c r="P176" s="62"/>
      <c r="Q176" s="62"/>
      <c r="R176" s="62"/>
      <c r="S176" s="35" t="s">
        <v>789</v>
      </c>
      <c r="T176" s="35" t="s">
        <v>789</v>
      </c>
      <c r="U176" s="22">
        <v>2024.1</v>
      </c>
      <c r="V176" s="88"/>
    </row>
    <row r="177" s="2" customFormat="1" ht="186" customHeight="1" spans="1:22">
      <c r="A177" s="141" t="s">
        <v>793</v>
      </c>
      <c r="B177" s="29" t="s">
        <v>794</v>
      </c>
      <c r="C177" s="107" t="s">
        <v>237</v>
      </c>
      <c r="D177" s="36" t="s">
        <v>199</v>
      </c>
      <c r="E177" s="42" t="s">
        <v>598</v>
      </c>
      <c r="F177" s="61" t="s">
        <v>795</v>
      </c>
      <c r="G177" s="62">
        <v>20</v>
      </c>
      <c r="H177" s="35" t="s">
        <v>189</v>
      </c>
      <c r="I177" s="86" t="s">
        <v>796</v>
      </c>
      <c r="J177" s="61" t="s">
        <v>797</v>
      </c>
      <c r="K177" s="85">
        <v>5</v>
      </c>
      <c r="L177" s="62">
        <v>5</v>
      </c>
      <c r="M177" s="62">
        <v>0.45</v>
      </c>
      <c r="N177" s="62">
        <v>0.21</v>
      </c>
      <c r="O177" s="62">
        <v>0.24</v>
      </c>
      <c r="P177" s="62">
        <v>1.8</v>
      </c>
      <c r="Q177" s="62">
        <v>0.84</v>
      </c>
      <c r="R177" s="62">
        <v>0.96</v>
      </c>
      <c r="S177" s="35" t="s">
        <v>798</v>
      </c>
      <c r="T177" s="35" t="s">
        <v>798</v>
      </c>
      <c r="U177" s="22">
        <v>2024.1</v>
      </c>
      <c r="V177" s="22"/>
    </row>
    <row r="178" s="2" customFormat="1" ht="121" customHeight="1" spans="1:22">
      <c r="A178" s="141" t="s">
        <v>799</v>
      </c>
      <c r="B178" s="29" t="s">
        <v>800</v>
      </c>
      <c r="C178" s="107" t="s">
        <v>237</v>
      </c>
      <c r="D178" s="36" t="s">
        <v>199</v>
      </c>
      <c r="E178" s="98" t="s">
        <v>561</v>
      </c>
      <c r="F178" s="119" t="s">
        <v>801</v>
      </c>
      <c r="G178" s="62">
        <v>255</v>
      </c>
      <c r="H178" s="22"/>
      <c r="I178" s="133" t="s">
        <v>802</v>
      </c>
      <c r="J178" s="133" t="s">
        <v>802</v>
      </c>
      <c r="K178" s="58"/>
      <c r="L178" s="58"/>
      <c r="M178" s="82"/>
      <c r="N178" s="82"/>
      <c r="O178" s="82"/>
      <c r="P178" s="82"/>
      <c r="Q178" s="82"/>
      <c r="R178" s="82"/>
      <c r="S178" s="74" t="s">
        <v>254</v>
      </c>
      <c r="T178" s="74" t="s">
        <v>254</v>
      </c>
      <c r="U178" s="22">
        <v>2024.1</v>
      </c>
      <c r="V178" s="22"/>
    </row>
  </sheetData>
  <mergeCells count="20">
    <mergeCell ref="A1:B1"/>
    <mergeCell ref="A2:V2"/>
    <mergeCell ref="I3:R3"/>
    <mergeCell ref="K4:L4"/>
    <mergeCell ref="M4:O4"/>
    <mergeCell ref="P4:R4"/>
    <mergeCell ref="A3:A5"/>
    <mergeCell ref="B3:B5"/>
    <mergeCell ref="C3:C5"/>
    <mergeCell ref="D3:D5"/>
    <mergeCell ref="E3:E5"/>
    <mergeCell ref="F3:F5"/>
    <mergeCell ref="G3:G5"/>
    <mergeCell ref="H3:H5"/>
    <mergeCell ref="I4:I5"/>
    <mergeCell ref="J4:J5"/>
    <mergeCell ref="S3:S5"/>
    <mergeCell ref="T3:T5"/>
    <mergeCell ref="U3:U5"/>
    <mergeCell ref="V3:V5"/>
  </mergeCells>
  <pageMargins left="0.751388888888889" right="0.751388888888889" top="1" bottom="1" header="0.5" footer="0.5"/>
  <pageSetup paperSize="8" scale="38" fitToHeight="0" orientation="landscape" horizontalDpi="600"/>
  <headerFooter alignWithMargins="0">
    <oddFooter>&amp;C第 &amp;P 页</oddFooter>
  </headerFooter>
  <ignoredErrors>
    <ignoredError sqref="M87:R87" formulaRange="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lvpeng</dc:creator>
  <cp:lastModifiedBy>lenovo</cp:lastModifiedBy>
  <dcterms:created xsi:type="dcterms:W3CDTF">2024-09-06T05:43:00Z</dcterms:created>
  <dcterms:modified xsi:type="dcterms:W3CDTF">2024-12-30T01:58:49Z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09B387B1137F44EE93545EB70518057D_13</vt:lpwstr>
  </property>
</Properties>
</file>