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1.2" sheetId="5" r:id="rId1"/>
  </sheets>
  <definedNames>
    <definedName name="_xlnm.Print_Titles" localSheetId="0">'11.2'!$1:$2</definedName>
  </definedNames>
  <calcPr calcId="144525"/>
</workbook>
</file>

<file path=xl/sharedStrings.xml><?xml version="1.0" encoding="utf-8"?>
<sst xmlns="http://schemas.openxmlformats.org/spreadsheetml/2006/main" count="201">
  <si>
    <t>华池县2019年第一批天津帮扶资金项目计划表</t>
  </si>
  <si>
    <t>序号</t>
  </si>
  <si>
    <t>项目名称</t>
  </si>
  <si>
    <t>建设性质</t>
  </si>
  <si>
    <t>投资预算（万元）</t>
  </si>
  <si>
    <t>主要建设内容</t>
  </si>
  <si>
    <t>项目主管单位</t>
  </si>
  <si>
    <t>项目实
施单位</t>
  </si>
  <si>
    <t>计划完成时限</t>
  </si>
  <si>
    <t>带动贫困数（人）</t>
  </si>
  <si>
    <t>合计</t>
  </si>
  <si>
    <t>2419户/6867人</t>
  </si>
  <si>
    <t>一</t>
  </si>
  <si>
    <t>产业发展</t>
  </si>
  <si>
    <t>（一）</t>
  </si>
  <si>
    <t>合作社建设项目</t>
  </si>
  <si>
    <t>元城镇高沟门村富民种养殖农民专业合作社</t>
  </si>
  <si>
    <t>新建</t>
  </si>
  <si>
    <r>
      <t>1、新建羊舍内棚800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，配套建设运动场500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，补助资金37万元；
2、新建草棚1座300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，补助资金7.5万元；
3、新建消毒室1间15</t>
    </r>
    <r>
      <rPr>
        <sz val="10"/>
        <color theme="1"/>
        <rFont val="宋体"/>
        <charset val="134"/>
      </rPr>
      <t>㎡</t>
    </r>
    <r>
      <rPr>
        <sz val="10"/>
        <color theme="1"/>
        <rFont val="楷体_GB2312"/>
        <charset val="134"/>
      </rPr>
      <t>、防疫室1间15</t>
    </r>
    <r>
      <rPr>
        <sz val="10"/>
        <color theme="1"/>
        <rFont val="宋体"/>
        <charset val="134"/>
      </rPr>
      <t>㎡</t>
    </r>
    <r>
      <rPr>
        <sz val="10"/>
        <color theme="1"/>
        <rFont val="楷体_GB2312"/>
        <charset val="134"/>
      </rPr>
      <t>，补助资金3万元；
4、新打小电井1眼，补助资金1万元。
项目建成后折股量化到贫困户，按收益资金年底分红。</t>
    </r>
  </si>
  <si>
    <t>县扶贫办</t>
  </si>
  <si>
    <t>县畜牧局、元城镇人民政府</t>
  </si>
  <si>
    <t>2019年6月底</t>
  </si>
  <si>
    <t>24户/84人</t>
  </si>
  <si>
    <t>元城镇龚河村富源种养殖农民专业合作社</t>
  </si>
  <si>
    <t>改建</t>
  </si>
  <si>
    <t>1、改建羊舍1330㎡，配套改建运动场1000㎡，100元/㎡，共补助资金30万元；
2、新建草棚2座600㎡，250元/㎡，补助资金15万元；
3、新建消毒室1间15㎡、防疫室1间15㎡，补助资金3万元；
4、新打水窖1眼，补助资金1万元。
项目建成后折股量化到贫困户，按收益资金年底分红。</t>
  </si>
  <si>
    <t>30户/105人</t>
  </si>
  <si>
    <t>元城镇高桥村民赢种养殖农民专业合作社</t>
  </si>
  <si>
    <t>1、新建羊舍内棚700㎡，400元/㎡，配套建设运动场350㎡，100元/㎡，补助资金31.5万元；
2、新建草棚2座375㎡，250元/㎡，补助资金9.4万元；
3、新建消毒室1间15㎡、防疫室1间15㎡，补助资金3万元；
4、新打小电井1眼，补助资金1万元。
项目建成后折股量化到贫困户，按收益资金年底分红。</t>
  </si>
  <si>
    <t>21户/80人</t>
  </si>
  <si>
    <t>悦乐镇乔崾岘村光彩养殖农民专业合作社</t>
  </si>
  <si>
    <t xml:space="preserve">1、新建羊舍内棚520㎡，400元/㎡，配套建设运动场520㎡，100元/㎡，补助资金26万元；
2、新建草棚1座200㎡，250元/㎡，补助资金5万元；
3、新建消毒通道、防疫室30㎡，1000元/㎡，补助资金3万元。
项目建成后折股量化到贫困户，按收益资金年底分红。
</t>
  </si>
  <si>
    <t>县畜牧局、悦乐镇人民政府</t>
  </si>
  <si>
    <t>16户/56人</t>
  </si>
  <si>
    <t>悦乐镇店坪村文平种养殖农民专业合作社</t>
  </si>
  <si>
    <r>
      <rPr>
        <sz val="10"/>
        <color theme="1"/>
        <rFont val="楷体_GB2312"/>
        <charset val="134"/>
      </rPr>
      <t>1、新建羊舍内棚570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，配套建设运动场570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，补助资金28.5万元；
2、新建草棚1座200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，补助资金5万元；
3、新建消毒室、防疫室30</t>
    </r>
    <r>
      <rPr>
        <sz val="10"/>
        <color theme="1"/>
        <rFont val="宋体"/>
        <charset val="134"/>
      </rPr>
      <t>㎡</t>
    </r>
    <r>
      <rPr>
        <sz val="10"/>
        <color theme="1"/>
        <rFont val="楷体_GB2312"/>
        <charset val="134"/>
      </rPr>
      <t>，补助资金3万元；
4、新打机井1眼，补助资金1万元。
项目建成后折股量化到贫困户，按收益资金年底分红。</t>
    </r>
  </si>
  <si>
    <t>17户/60人</t>
  </si>
  <si>
    <t>悦乐镇田掌塬村光彩养殖农民专业合作社</t>
  </si>
  <si>
    <r>
      <rPr>
        <sz val="10"/>
        <color theme="1"/>
        <rFont val="楷体_GB2312"/>
        <charset val="134"/>
      </rPr>
      <t>1、新建羊舍内棚360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，配套建设运动场360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，补助资金18万元；
2、新建草棚1座200</t>
    </r>
    <r>
      <rPr>
        <sz val="10"/>
        <color theme="1"/>
        <rFont val="宋体"/>
        <charset val="134"/>
      </rPr>
      <t>㎡</t>
    </r>
    <r>
      <rPr>
        <sz val="10"/>
        <color theme="1"/>
        <rFont val="楷体_GB2312"/>
        <charset val="134"/>
      </rPr>
      <t>，补助资金5万元；
3、新建防疫室、消毒通道30</t>
    </r>
    <r>
      <rPr>
        <sz val="10"/>
        <color theme="1"/>
        <rFont val="宋体"/>
        <charset val="134"/>
      </rPr>
      <t>㎡</t>
    </r>
    <r>
      <rPr>
        <sz val="10"/>
        <color theme="1"/>
        <rFont val="楷体_GB2312"/>
        <charset val="134"/>
      </rPr>
      <t xml:space="preserve">，补助资金3万元。
项目建成后折股量化到贫困户，按收益资金年底分红。
</t>
    </r>
  </si>
  <si>
    <t>11户/36人</t>
  </si>
  <si>
    <t>城壕镇牛家塬村景源种养殖农民专业合作社</t>
  </si>
  <si>
    <t xml:space="preserve">新建羊舍内棚800㎡，400元/㎡，配套建设运动场800㎡，100元/㎡，补助资金40万元。
项目建成后折股量化到贫困户，按收益资金年底分红。
</t>
  </si>
  <si>
    <t>县畜牧局、城壕镇人民政府</t>
  </si>
  <si>
    <t>23户/82人</t>
  </si>
  <si>
    <t>城壕镇余家砭村富民种养殖农民专业合作社</t>
  </si>
  <si>
    <t>1、新建羊舍350㎡，400元/㎡，补助资金14万元；
2、新建草棚400㎡，250元/㎡，补助资金10万元；
3、新建蓄水池27m³，补助资金6万元。
项目建成后折股量化到贫困户，按收益资金年底分红。</t>
  </si>
  <si>
    <t>10户/39人</t>
  </si>
  <si>
    <t>城壕镇中塬村宝丰润养殖农民专业合作社</t>
  </si>
  <si>
    <r>
      <rPr>
        <sz val="10"/>
        <color theme="1"/>
        <rFont val="楷体_GB2312"/>
        <charset val="134"/>
      </rPr>
      <t>1、新建羊舍内棚400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，配套建设运动场400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，共补助资金20万元；
2、新建贮草棚280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，补助资金7万元；
3、新建消毒室、防疫室30</t>
    </r>
    <r>
      <rPr>
        <sz val="10"/>
        <color theme="1"/>
        <rFont val="宋体"/>
        <charset val="134"/>
      </rPr>
      <t>㎡</t>
    </r>
    <r>
      <rPr>
        <sz val="10"/>
        <color theme="1"/>
        <rFont val="楷体_GB2312"/>
        <charset val="134"/>
      </rPr>
      <t xml:space="preserve">，补助资金3万元。
项目建成后折股量化到贫困户，按收益资金年底分红。
 </t>
    </r>
  </si>
  <si>
    <t>11户/41人</t>
  </si>
  <si>
    <t>柔远镇李庄村王掌湖羊养殖农民专业合作社</t>
  </si>
  <si>
    <r>
      <rPr>
        <sz val="10"/>
        <color theme="1"/>
        <rFont val="楷体_GB2312"/>
        <charset val="134"/>
      </rPr>
      <t>1、新建羊舍内棚1000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，补助资金40万元；
2、新建草棚200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，补助资金5万元；
3、新建消毒室、防疫室30</t>
    </r>
    <r>
      <rPr>
        <sz val="10"/>
        <color theme="1"/>
        <rFont val="宋体"/>
        <charset val="134"/>
      </rPr>
      <t>㎡</t>
    </r>
    <r>
      <rPr>
        <sz val="10"/>
        <color theme="1"/>
        <rFont val="楷体_GB2312"/>
        <charset val="134"/>
      </rPr>
      <t>，补助资金3万元。
4、新打水井1眼，补助资金1万元。
项目建成后折股量化到贫困户，按收益资金年底分红。</t>
    </r>
  </si>
  <si>
    <t>县畜牧局、柔远镇人民政府</t>
  </si>
  <si>
    <t>29户/101人</t>
  </si>
  <si>
    <t>柔远镇田庄村福田生态农业农民专业合作社</t>
  </si>
  <si>
    <t xml:space="preserve">1、新建羊舍内棚600㎡，400元/㎡，运动场300㎡，100元/㎡，补助资金27万元；
2、新建草棚300㎡，250元/㎡，补助资金7.5万元；
3、新打小电井1眼，补助资金1万元。
4、新建消毒室、防疫室30㎡，补助资金3万元。
项目建成后折股量化到贫困户，按收益资金年底分红。
</t>
  </si>
  <si>
    <t>18户/63人</t>
  </si>
  <si>
    <t>柔远镇张岭子村裕荣养殖农民专业合作社</t>
  </si>
  <si>
    <r>
      <rPr>
        <sz val="10"/>
        <color theme="1"/>
        <rFont val="楷体_GB2312"/>
        <charset val="134"/>
      </rPr>
      <t>1、新建羊舍内棚550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，隔离舍135</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，共补助资金27.4万元；
2、新建草棚200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，补助资金5万元；
3、新建消毒室、防疫室30</t>
    </r>
    <r>
      <rPr>
        <sz val="10"/>
        <color theme="1"/>
        <rFont val="宋体"/>
        <charset val="134"/>
      </rPr>
      <t>㎡</t>
    </r>
    <r>
      <rPr>
        <sz val="10"/>
        <color theme="1"/>
        <rFont val="楷体_GB2312"/>
        <charset val="134"/>
      </rPr>
      <t>，补助资金3万元。
项目建成后折股量化到贫困户，按收益资金年底分红。</t>
    </r>
  </si>
  <si>
    <t>14户/40人</t>
  </si>
  <si>
    <t>南梁镇高台村新河肉羊养殖农民专业合作社</t>
  </si>
  <si>
    <r>
      <rPr>
        <sz val="10"/>
        <color theme="1"/>
        <rFont val="楷体_GB2312"/>
        <charset val="134"/>
      </rPr>
      <t>1、新建羊舍内棚350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，配套建设运动场350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，共补助资金17.5万元；
2、新建饲草大棚1座200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，补助资金5万元；
3、新打水窖1口，补助资金1万元。
项目建成后折股量化到贫困户，按收益资金年底分红。</t>
    </r>
  </si>
  <si>
    <t>县畜牧局、南梁镇人民政府</t>
  </si>
  <si>
    <t>10户/30人</t>
  </si>
  <si>
    <t>紫坊畔乡刘坪村博创养殖农民专业合作社</t>
  </si>
  <si>
    <r>
      <rPr>
        <sz val="10"/>
        <color theme="1"/>
        <rFont val="楷体_GB2312"/>
        <charset val="134"/>
      </rPr>
      <t>1、新建蓄水池1座20m</t>
    </r>
    <r>
      <rPr>
        <sz val="10"/>
        <color theme="1"/>
        <rFont val="宋体"/>
        <charset val="134"/>
      </rPr>
      <t>³</t>
    </r>
    <r>
      <rPr>
        <sz val="10"/>
        <color theme="1"/>
        <rFont val="楷体_GB2312"/>
        <charset val="134"/>
      </rPr>
      <t>，补助资金4万元；
2、新建堆肥场1处500</t>
    </r>
    <r>
      <rPr>
        <sz val="10"/>
        <color theme="1"/>
        <rFont val="宋体"/>
        <charset val="134"/>
      </rPr>
      <t>㎡</t>
    </r>
    <r>
      <rPr>
        <sz val="10"/>
        <color theme="1"/>
        <rFont val="楷体_GB2312"/>
        <charset val="134"/>
      </rPr>
      <t>，补助资金5万元；
3、新建青贮窖1座200m</t>
    </r>
    <r>
      <rPr>
        <sz val="10"/>
        <color theme="1"/>
        <rFont val="宋体"/>
        <charset val="134"/>
      </rPr>
      <t>³</t>
    </r>
    <r>
      <rPr>
        <sz val="10"/>
        <color theme="1"/>
        <rFont val="楷体_GB2312"/>
        <charset val="134"/>
      </rPr>
      <t>，补助资金4万元；
4、新建运动场500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，补助资金5万元。
项目建成后折股量化到贫困户，按收益资金年底分红。</t>
    </r>
  </si>
  <si>
    <t>县畜牧局、紫坊畔乡人民政府</t>
  </si>
  <si>
    <t>20户/86人</t>
  </si>
  <si>
    <t>紫坊畔乡高庄村养殖农民专业合作社</t>
  </si>
  <si>
    <r>
      <rPr>
        <sz val="10"/>
        <color theme="1"/>
        <rFont val="楷体_GB2312"/>
        <charset val="134"/>
      </rPr>
      <t>1、新建羊舍内棚1座500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，运动场500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，共补助资金25万元；
2、新建草棚1座200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，补助资金5万元；
3、新建消毒室1间30</t>
    </r>
    <r>
      <rPr>
        <sz val="10"/>
        <color theme="1"/>
        <rFont val="宋体"/>
        <charset val="134"/>
      </rPr>
      <t>㎡</t>
    </r>
    <r>
      <rPr>
        <sz val="10"/>
        <color theme="1"/>
        <rFont val="楷体_GB2312"/>
        <charset val="134"/>
      </rPr>
      <t>，补助资金3万元；
4、新建蓄水池1个20m</t>
    </r>
    <r>
      <rPr>
        <sz val="10"/>
        <color theme="1"/>
        <rFont val="宋体"/>
        <charset val="134"/>
      </rPr>
      <t>³</t>
    </r>
    <r>
      <rPr>
        <sz val="10"/>
        <color theme="1"/>
        <rFont val="楷体_GB2312"/>
        <charset val="134"/>
      </rPr>
      <t>，补助资金4万元；
5、新建堆肥场1处500</t>
    </r>
    <r>
      <rPr>
        <sz val="10"/>
        <color theme="1"/>
        <rFont val="宋体"/>
        <charset val="134"/>
      </rPr>
      <t>㎡</t>
    </r>
    <r>
      <rPr>
        <sz val="10"/>
        <color theme="1"/>
        <rFont val="楷体_GB2312"/>
        <charset val="134"/>
      </rPr>
      <t>，补助资金5万元；
6、新建青贮窖1座200m</t>
    </r>
    <r>
      <rPr>
        <sz val="10"/>
        <color theme="1"/>
        <rFont val="宋体"/>
        <charset val="134"/>
      </rPr>
      <t>³</t>
    </r>
    <r>
      <rPr>
        <sz val="10"/>
        <color theme="1"/>
        <rFont val="楷体_GB2312"/>
        <charset val="134"/>
      </rPr>
      <t xml:space="preserve">，补助资金4万元。
项目建成后折股量化到贫困户，按收益资金年底分红。
</t>
    </r>
  </si>
  <si>
    <t>20户/79人</t>
  </si>
  <si>
    <t>怀安乡丰阳渠村怀丰原生农牧农民专业合作社</t>
  </si>
  <si>
    <t>1、新建牛棚内棚2座700㎡，500元/㎡，补助资金35万元；
2、新建消毒室1间15㎡、防疫室1间15㎡，补助资金3万元；
3、新建草棚1座300㎡，250元/㎡，补助资金7.5万元；
4、新建氨化池1座200m³，补助资金4万元。
项目建成后折股量化到贫困户，按收益资金年底分红。</t>
  </si>
  <si>
    <t>县畜牧局、怀安乡人民政府</t>
  </si>
  <si>
    <t>王咀子乡王咀子村恒盛鑫种养殖农民专业合作社</t>
  </si>
  <si>
    <r>
      <rPr>
        <sz val="10"/>
        <color theme="1"/>
        <rFont val="楷体_GB2312"/>
        <charset val="134"/>
      </rPr>
      <t>1、按照“村社合一”模式，新建羊舍600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，运动场600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，补助资金30万元；
2、新建草棚1座300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，补助资金7.5万元；
3、新建消毒室、防疫室30</t>
    </r>
    <r>
      <rPr>
        <sz val="10"/>
        <color theme="1"/>
        <rFont val="宋体"/>
        <charset val="134"/>
      </rPr>
      <t>㎡</t>
    </r>
    <r>
      <rPr>
        <sz val="10"/>
        <color theme="1"/>
        <rFont val="楷体_GB2312"/>
        <charset val="134"/>
      </rPr>
      <t>，补助资金3万元；
4、新打小电井1眼，补助资金1万元。
项目建成后折股量化到贫困户，按收益资金年底分红。</t>
    </r>
  </si>
  <si>
    <t>县畜牧局、王咀子乡人民政府</t>
  </si>
  <si>
    <t>20户/78人</t>
  </si>
  <si>
    <t>王咀子乡银坪村荣旺种养殖农民专业合作社</t>
  </si>
  <si>
    <r>
      <rPr>
        <sz val="10"/>
        <color theme="1"/>
        <rFont val="楷体_GB2312"/>
        <charset val="134"/>
      </rPr>
      <t>1、按照“村社合一”模式，新建羊舍内棚400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，运动场480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，共补助资金20.8万元；
2、新建草棚1座300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，补助资金7.5万元；
3、新建消毒室、防疫室30</t>
    </r>
    <r>
      <rPr>
        <sz val="10"/>
        <color theme="1"/>
        <rFont val="宋体"/>
        <charset val="134"/>
      </rPr>
      <t>㎡</t>
    </r>
    <r>
      <rPr>
        <sz val="10"/>
        <color theme="1"/>
        <rFont val="楷体_GB2312"/>
        <charset val="134"/>
      </rPr>
      <t>，补助资金3万元；
4、新打小电井1眼，补助资金1万元。
项目建成后折股量化到贫困户，按收益资金年底分红。</t>
    </r>
  </si>
  <si>
    <t>12户/46人</t>
  </si>
  <si>
    <t>王咀子乡王咀子村金色田种养殖农民专业合作社</t>
  </si>
  <si>
    <t>依托金色田种养殖农民专业合作社，在王咀子村带动20户贫困户发展食用菌（香菇、平菇）种植产业。
1、每户购买1万棒食用菌，每棒补助1元，共计20万元；
2、每户新建钢架大棚1座，每座补助5000元，共计10万元；
3、新建日光温室1座10万元；
4、钢架大棚10座（40m*8m)，每座补助1万元，共计10万元。
项目建成后折股量化到贫困户，按收益资金年底分红。</t>
  </si>
  <si>
    <t>20户/72人</t>
  </si>
  <si>
    <t>华池县乔河乡虎洼种养殖农民专业合作社</t>
  </si>
  <si>
    <r>
      <rPr>
        <sz val="10"/>
        <color theme="1"/>
        <rFont val="楷体_GB2312"/>
        <charset val="134"/>
      </rPr>
      <t>1、新建羊舍内棚两座800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，运动场400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，共补助资金36万元；
2、新建草棚1座400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，补助资金10万元；
3、新建青贮窖1座80</t>
    </r>
    <r>
      <rPr>
        <sz val="10"/>
        <color theme="1"/>
        <rFont val="宋体"/>
        <charset val="134"/>
      </rPr>
      <t>㎡</t>
    </r>
    <r>
      <rPr>
        <sz val="10"/>
        <color theme="1"/>
        <rFont val="楷体_GB2312"/>
        <charset val="134"/>
      </rPr>
      <t>，补助资金1.6万元；
4、新打水窖1口，补助资金1万元。
项目建成后折股量化到贫困户，按收益资金年底分红。</t>
    </r>
  </si>
  <si>
    <t>县畜牧局、乔河乡人民政府</t>
  </si>
  <si>
    <t>23户/80人</t>
  </si>
  <si>
    <t>乔川乡黄蒿掌村湖羊养殖场</t>
  </si>
  <si>
    <r>
      <rPr>
        <sz val="10"/>
        <color theme="1"/>
        <rFont val="楷体_GB2312"/>
        <charset val="134"/>
      </rPr>
      <t>1、新建羊舍内棚900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,补助资金36万元；
2、新建草棚1座400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，补助资金10万元；
3、新建消毒室1间15</t>
    </r>
    <r>
      <rPr>
        <sz val="10"/>
        <color theme="1"/>
        <rFont val="宋体"/>
        <charset val="134"/>
      </rPr>
      <t>㎡</t>
    </r>
    <r>
      <rPr>
        <sz val="10"/>
        <color theme="1"/>
        <rFont val="楷体_GB2312"/>
        <charset val="134"/>
      </rPr>
      <t>、防疫室1间15</t>
    </r>
    <r>
      <rPr>
        <sz val="10"/>
        <color theme="1"/>
        <rFont val="宋体"/>
        <charset val="134"/>
      </rPr>
      <t>㎡</t>
    </r>
    <r>
      <rPr>
        <sz val="10"/>
        <color theme="1"/>
        <rFont val="楷体_GB2312"/>
        <charset val="134"/>
      </rPr>
      <t>，1000元/</t>
    </r>
    <r>
      <rPr>
        <sz val="10"/>
        <color theme="1"/>
        <rFont val="宋体"/>
        <charset val="134"/>
      </rPr>
      <t>㎡</t>
    </r>
    <r>
      <rPr>
        <sz val="10"/>
        <color theme="1"/>
        <rFont val="楷体_GB2312"/>
        <charset val="134"/>
      </rPr>
      <t>，补助资金3万元。
项目建成后折股量化到贫困户，按收益资金年底分红。</t>
    </r>
  </si>
  <si>
    <t>县畜牧局、乔川乡人民政府</t>
  </si>
  <si>
    <t>20户/77人</t>
  </si>
  <si>
    <t>乔川乡艾蒿掌村湖羊养殖小区</t>
  </si>
  <si>
    <t>1、新建羊舍内棚500㎡，400元/㎡，配套建设运动场1000㎡，100元/㎡，补助资金30万元；
2、新建草棚2座600㎡，250元/㎡，补助资金15万元；
3、新建消毒室1间15㎡、防疫室1间15㎡，1000元/㎡，补助资金3万元。
项目建成后折股量化到贫困户，按收益资金年底分红。</t>
  </si>
  <si>
    <t>15户/53人</t>
  </si>
  <si>
    <t>乔川乡杨湾湾村养殖小区</t>
  </si>
  <si>
    <t>扩建</t>
  </si>
  <si>
    <r>
      <rPr>
        <sz val="10"/>
        <color theme="1"/>
        <rFont val="楷体_GB2312"/>
        <charset val="134"/>
      </rPr>
      <t>1、扩建羊舍内棚350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,配套建设运动场500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，共补助资金19万元；
2、扩建草棚240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，补助资金6万元。
项目建成后折股量化到贫困户，按收益资金年底分红。</t>
    </r>
  </si>
  <si>
    <t>10户/36人</t>
  </si>
  <si>
    <t>上里塬乡柳树河村聚富养殖农民专业合作社</t>
  </si>
  <si>
    <t xml:space="preserve">1、新建羊舍内棚500㎡，400元/㎡，建设运动场500㎡，100元/㎡，补助资金25万元；
2、新建草棚300㎡，250元/㎡，补助资金7.5万元；
3、新建设消毒室、防疫室30㎡，补助资金3万元。
项目建成后折股量化到贫困户，按收益资金年底分红。
</t>
  </si>
  <si>
    <t>县畜牧局、上里塬乡人民政府</t>
  </si>
  <si>
    <t>15户/54人</t>
  </si>
  <si>
    <t>白马乡王沟门村瑞丰祥种养殖农民专业合作社</t>
  </si>
  <si>
    <t>1、新建羊舍内棚500㎡，400元/㎡，建设运动场500㎡，100元/㎡，补助资金25万元；
2、新建贮草棚300㎡，250元/㎡，补助资金7.5万元；
3、新建消毒室、防疫室30㎡，补助资金3万元；
4、新打小电井1眼，补助资金1万元。
项目建成后折股量化到贫困户，按收益资金年底分红。</t>
  </si>
  <si>
    <t>县畜牧局、白马乡人民政府</t>
  </si>
  <si>
    <t>白马乡杜寨子村长生禽畜养殖农民专业合作社</t>
  </si>
  <si>
    <r>
      <rPr>
        <sz val="10"/>
        <color theme="1"/>
        <rFont val="楷体_GB2312"/>
        <charset val="134"/>
      </rPr>
      <t>1、新建羊舍内棚200</t>
    </r>
    <r>
      <rPr>
        <sz val="10"/>
        <color theme="1"/>
        <rFont val="宋体"/>
        <charset val="134"/>
      </rPr>
      <t>㎡</t>
    </r>
    <r>
      <rPr>
        <sz val="10"/>
        <color theme="1"/>
        <rFont val="楷体_GB2312"/>
        <charset val="134"/>
      </rPr>
      <t>，400元/</t>
    </r>
    <r>
      <rPr>
        <sz val="10"/>
        <color theme="1"/>
        <rFont val="宋体"/>
        <charset val="134"/>
      </rPr>
      <t>㎡</t>
    </r>
    <r>
      <rPr>
        <sz val="10"/>
        <color theme="1"/>
        <rFont val="楷体_GB2312"/>
        <charset val="134"/>
      </rPr>
      <t>，建设运动场400</t>
    </r>
    <r>
      <rPr>
        <sz val="10"/>
        <color theme="1"/>
        <rFont val="宋体"/>
        <charset val="134"/>
      </rPr>
      <t>㎡</t>
    </r>
    <r>
      <rPr>
        <sz val="10"/>
        <color theme="1"/>
        <rFont val="楷体_GB2312"/>
        <charset val="134"/>
      </rPr>
      <t>，100元/</t>
    </r>
    <r>
      <rPr>
        <sz val="10"/>
        <color theme="1"/>
        <rFont val="宋体"/>
        <charset val="134"/>
      </rPr>
      <t>㎡</t>
    </r>
    <r>
      <rPr>
        <sz val="10"/>
        <color theme="1"/>
        <rFont val="楷体_GB2312"/>
        <charset val="134"/>
      </rPr>
      <t>，补助资金12万元；
2、新建草棚400</t>
    </r>
    <r>
      <rPr>
        <sz val="10"/>
        <color theme="1"/>
        <rFont val="宋体"/>
        <charset val="134"/>
      </rPr>
      <t>㎡</t>
    </r>
    <r>
      <rPr>
        <sz val="10"/>
        <color theme="1"/>
        <rFont val="楷体_GB2312"/>
        <charset val="134"/>
      </rPr>
      <t>，250元/</t>
    </r>
    <r>
      <rPr>
        <sz val="10"/>
        <color theme="1"/>
        <rFont val="宋体"/>
        <charset val="134"/>
      </rPr>
      <t>㎡</t>
    </r>
    <r>
      <rPr>
        <sz val="10"/>
        <color theme="1"/>
        <rFont val="楷体_GB2312"/>
        <charset val="134"/>
      </rPr>
      <t>，补助资金10万元；
3、新建青贮窖200</t>
    </r>
    <r>
      <rPr>
        <sz val="10"/>
        <color theme="1"/>
        <rFont val="宋体"/>
        <charset val="134"/>
      </rPr>
      <t>m³</t>
    </r>
    <r>
      <rPr>
        <sz val="10"/>
        <color theme="1"/>
        <rFont val="楷体_GB2312"/>
        <charset val="134"/>
      </rPr>
      <t>，200元/</t>
    </r>
    <r>
      <rPr>
        <sz val="10"/>
        <color theme="1"/>
        <rFont val="宋体"/>
        <charset val="134"/>
      </rPr>
      <t>m³</t>
    </r>
    <r>
      <rPr>
        <sz val="10"/>
        <color theme="1"/>
        <rFont val="楷体_GB2312"/>
        <charset val="134"/>
      </rPr>
      <t>，补助资金4万元；
4、新打小电井1眼，补助资金1万元；
5、新建防疫室20</t>
    </r>
    <r>
      <rPr>
        <sz val="10"/>
        <color theme="1"/>
        <rFont val="宋体"/>
        <charset val="134"/>
      </rPr>
      <t>㎡</t>
    </r>
    <r>
      <rPr>
        <sz val="10"/>
        <color theme="1"/>
        <rFont val="楷体_GB2312"/>
        <charset val="134"/>
      </rPr>
      <t>，补助资金1.6万元。
项目建成后折股量化到贫困户，按收益资金年底分红。</t>
    </r>
  </si>
  <si>
    <t>12户/42人</t>
  </si>
  <si>
    <t>山庄乡尚湾村子午百菌园菌业农民专业合作社</t>
  </si>
  <si>
    <t>新建标准化日光温室大棚5座（8m×80m），10万元/座，种植食用菌20万棒，补助资金50万元。
项目建成后折股量化到贫困户，按收益资金年底分红。</t>
  </si>
  <si>
    <t>县农牧局、山庄乡人民政府</t>
  </si>
  <si>
    <t>25户/98人</t>
  </si>
  <si>
    <t>山庄乡尚湾村润利群芦花鸡养殖农民专业合作社</t>
  </si>
  <si>
    <t>新建孵化室1间、育雏室3间，购置标准化育雏孵化设备、饲料加工设备1套，补助资金47万元。
项目建成后折股量化到贫困户，按收益资金年底分红。</t>
  </si>
  <si>
    <t>县畜牧局、山庄乡人民政府</t>
  </si>
  <si>
    <t>（二）</t>
  </si>
  <si>
    <t>贫困户产业到户扶持项目</t>
  </si>
  <si>
    <t>牧草储备及畜牧养殖机械购置项目</t>
  </si>
  <si>
    <t>为畜牧养殖、饲草种植合作社、养殖贫困户投放自走式玉米青贮收获机8台，每台30万元；牧草收割机150台，每台0.8万元；电动剪毛机80台，每台0.45万元；中型揉丝机13台，每台0.5万元。共计补助资金402.5万元。
投放到合作社的机械折股量化到贫困户，按收益资金年底分红。</t>
  </si>
  <si>
    <t>县畜牧局、各相关乡镇</t>
  </si>
  <si>
    <t>430户/1505人</t>
  </si>
  <si>
    <t>饲草料基地建设</t>
  </si>
  <si>
    <t>扶持全县畜牧养殖、饲草种植合作社和贫困户建设饲草料基地，种植甜高粱8300亩，每亩补助230元，共计190.9万元。</t>
  </si>
  <si>
    <t>苗木销售奖补</t>
  </si>
  <si>
    <t>扶持全县建档立卡贫困户销售苗木4万株，每株补助25元，共计100万元。</t>
  </si>
  <si>
    <t>县林业局、各相关乡镇</t>
  </si>
  <si>
    <t>2019年5月底</t>
  </si>
  <si>
    <t>20户/100人</t>
  </si>
  <si>
    <t>中药材种植</t>
  </si>
  <si>
    <t>扶持建档立卡贫困户310户种植中药材1700亩，其中：悦乐镇黄大湾村300亩、高河村300亩；柔远镇黄岔村200亩；白马乡白马村200亩、王沟门村200亩、马高庄村200亩、杜寨子村300亩。每亩补助400元，共计68万元。</t>
  </si>
  <si>
    <t>县农牧局、各相关乡镇</t>
  </si>
  <si>
    <t>2019年7月底</t>
  </si>
  <si>
    <t>310户/1150人</t>
  </si>
  <si>
    <t>残疾人扶持项目</t>
  </si>
  <si>
    <t xml:space="preserve">利用天津北辰区扶贫资金，慰问贫困残疾人家庭，为贫困残疾人购置轮椅、拐杖、坐便器、腋拐等辅助器具，开展残疾人技能培训和创业扶贫等。
</t>
  </si>
  <si>
    <t>县残联</t>
  </si>
  <si>
    <t>2019年10月底</t>
  </si>
  <si>
    <t>790户/790人</t>
  </si>
  <si>
    <t>蜜蜂养殖</t>
  </si>
  <si>
    <t>帮助龚河村成立蜜蜂养殖专业合作社，发动群众参与合作经营，选优秀青年担任合作社负责人，专门负责本村蜜蜂产业的发展推介、回收及销售工作，对蜂蜜统一进行分类包装，通过电商等平台销售蜂蜜。带动20户贫困户每户预计年底收入增加5000元以上。</t>
  </si>
  <si>
    <t>团县委、元城镇人民政府</t>
  </si>
  <si>
    <t>（三）</t>
  </si>
  <si>
    <t>棚圈建设</t>
  </si>
  <si>
    <t xml:space="preserve">扶持139户建档立卡贫困户新建棚圈139座，其中：怀安乡宋咀子村60座；城壕镇余家砭村30座；上里塬乡鸭口村15座、柳树河村10座、上里塬村10座、黄塬村8座、彭家寺村6座。建设标准：彩钢顶内棚20㎡，运动场40㎡，每座补助4000元，共计55.6万元。
</t>
  </si>
  <si>
    <t>139户/528人</t>
  </si>
  <si>
    <t>二</t>
  </si>
  <si>
    <t>人才交流</t>
  </si>
  <si>
    <t>干部培训</t>
  </si>
  <si>
    <t>新</t>
  </si>
  <si>
    <t>选派2-4名副科级干部到天津市北辰区挂职锻炼。</t>
  </si>
  <si>
    <t>县委组织部</t>
  </si>
  <si>
    <t>教师素养提升项目</t>
  </si>
  <si>
    <t>1、北辰区教育局选派10名学校管理干部及骨干教师赴华池县结对学校开展入校指导帮扶活动，选派2-4名优秀教师赴华池县贫困乡村学校开展支教活动；
2、华池县11所结对学校选派60名中层管理干部及学科骨干教师赴北辰区“手拉手”对口帮扶学校跟岗实践学习。</t>
  </si>
  <si>
    <t>县教体局</t>
  </si>
  <si>
    <t>医务人员交流培训及素质提升项目</t>
  </si>
  <si>
    <t>1、派遣6名县级医院技术骨干医师到天津市北辰区三甲医院进修培训6个月，派遣6名县级医院中层管理人员到天津市北辰区三甲医院进行管理能力培训1个月。（计划投资15万元）
2、天津市北辰区三甲医院派驻2名副主任医师到我县县级医院开展为期半年的技术帮扶。（计划投资4万元）
3、天津市北辰区卫计委派遣三甲医院5-7名主治医师开展为期一周的技术帮扶、巡回义诊、技术讲座等。（计划投资3万元）                                          
4、选派25名乡镇卫生院技术骨干到天津市北辰区三甲医院进行管理能力培训半个月。（计划投资10万元）
 5、聘请专家对乡镇卫生院医护人员开展素质提升培训120人，每人培训15天。（计划投资18万元）</t>
  </si>
  <si>
    <t>县卫计局</t>
  </si>
  <si>
    <t>三</t>
  </si>
  <si>
    <t>劳务协作</t>
  </si>
  <si>
    <t>劳动力技能培训</t>
  </si>
  <si>
    <t>为贫困劳动力开展职业技能培训，提高技能水平，增加劳务收入，根据需求确定培训内容，按需开展培训。计划2019年培训建档立卡贫困劳动力500人（次）。</t>
  </si>
  <si>
    <t>县人社局、
县就业局</t>
  </si>
  <si>
    <t>东西部协作等各类招聘会</t>
  </si>
  <si>
    <t>广泛宣传动员，组织形式多样的招聘会，搭建信息宣传平台。引导我县有务工意愿的贫困劳动力外出务工，实现转移就业或本地就业1000人。</t>
  </si>
  <si>
    <t>县人社局</t>
  </si>
  <si>
    <t>四</t>
  </si>
  <si>
    <t>致富带头人</t>
  </si>
  <si>
    <t>贫困户致富技能
培训项目</t>
  </si>
  <si>
    <t>1、华池县团县委带领贫困村至少50名青年致富带头人赴天津或本地相关培训基地开展创业致富培训，补助资金25万元；
2、畜牧局带领50名致富带头人赴天津或本地相关培训基地开展培训，补助资金25万元。</t>
  </si>
  <si>
    <t>团县委、
县畜牧局</t>
  </si>
  <si>
    <t>五</t>
  </si>
  <si>
    <t>结对帮扶</t>
  </si>
  <si>
    <t>“手拉手”
结对活动</t>
  </si>
  <si>
    <t>华池县选择贫困户学生50名与北辰区学校学生“一对一”进行结对，通过开展爱心捐赠等活动，确立长期共建关系，在互助互学中共同快乐健康成长。</t>
  </si>
  <si>
    <t>团县委</t>
  </si>
  <si>
    <t>50人</t>
  </si>
  <si>
    <t>镇村结对帮扶</t>
  </si>
  <si>
    <t>柔远镇黄岔村</t>
  </si>
  <si>
    <t>1、扶持43户建档立卡贫困户，种植甜高粱215亩。每亩补助230元，共计4.9万元。
2、扶持创瑞湖羊养殖合作社扩大规模，购买种羊150只，每只补助1500元，种植甜高粱20亩。每亩补助230元，共计23万元。</t>
  </si>
  <si>
    <t>43户/163人</t>
  </si>
  <si>
    <t>五蛟镇刘阳洼村</t>
  </si>
  <si>
    <t>1、华池县众富康种植合作社购置烘干设备2台，每台补助10万元，共计20万元。
2、扶持50户建档立卡贫困户，种植甜高粱250亩。每亩补助230元，共计5.8万元。</t>
  </si>
  <si>
    <t>县畜牧局、五蛟镇人民政府</t>
  </si>
  <si>
    <t>133户/505人</t>
  </si>
  <si>
    <t>乔川乡铁角城村</t>
  </si>
  <si>
    <t>1、扶持10户建档立卡贫困户，养殖肉牛50头。每头补助5000元，共计25万元。
2、扶持36户建档立卡贫困户，种植甜高粱180亩。每亩补助230元，共计4.1万元。</t>
  </si>
  <si>
    <t>36户/126人</t>
  </si>
  <si>
    <t>怀安乡宋咀子村</t>
  </si>
  <si>
    <t>1、扶持华池县怀安乡宋咀子村丰和种养殖农民专业合作社，引进湖羊100只，每只补助1500元，总规模达到400只以上；种植甜高粱20亩，每亩补助230元。共计15.5万元。
2、扶持47户建档立卡贫困户，种植甜高粱235亩。每亩补助230元，共计5.4万元。</t>
  </si>
  <si>
    <t>68户/258人</t>
  </si>
  <si>
    <t>白马乡马高庄村</t>
  </si>
  <si>
    <t>1、扶持20户建档立卡贫困户，养殖肉牛40头。每头补助5000元，共计20万元。
2、扶持50户建档立卡贫困户，养殖生猪100头。每头补助700元，共计7万元。</t>
  </si>
  <si>
    <t>70户/266人</t>
  </si>
  <si>
    <t>乔河乡打扮村</t>
  </si>
  <si>
    <t>1、扶持30户建档立卡贫困户，种植甜高粱152亩。每亩补助230元，共计3.5万元。
2、扶持30户建档立卡贫困户，种植中药材210亩。每亩补助1000元，共计21万元。</t>
  </si>
  <si>
    <t>60户/228人</t>
  </si>
  <si>
    <t>紫坊畔乡堡子山村</t>
  </si>
  <si>
    <t>续建</t>
  </si>
  <si>
    <t>紫坊畔乡堡子山村宏升养殖农民专业合作社：
1、运动场500㎡，100元/㎡，补助资金5万元；
2、新建堆肥场1处500㎡，补助资金5万元；
3、新建青贮窖1个200m³，补助资金4万元；
4、新建蓄水池1个20m³，补助资金4万元；
5、购置拌料机1台，补助资金3万元。
项目建成后折股量化到贫困户，按收益资金年底分红。</t>
  </si>
  <si>
    <t>11户/44人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</si>
</sst>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1"/>
      <color theme="1"/>
      <name val="宋体"/>
      <charset val="134"/>
      <scheme val="minor"/>
    </font>
    <font>
      <b/>
      <sz val="12"/>
      <color theme="1"/>
      <name val="宋体"/>
      <charset val="134"/>
      <scheme val="minor"/>
    </font>
    <font>
      <sz val="10"/>
      <color theme="1"/>
      <name val="黑体"/>
      <charset val="134"/>
    </font>
    <font>
      <b/>
      <sz val="9"/>
      <color theme="1"/>
      <name val="楷体_GB2312"/>
      <charset val="134"/>
    </font>
    <font>
      <b/>
      <sz val="10"/>
      <color theme="1"/>
      <name val="楷体"/>
      <charset val="134"/>
    </font>
    <font>
      <sz val="10"/>
      <color theme="1"/>
      <name val="楷体"/>
      <charset val="134"/>
    </font>
    <font>
      <sz val="11"/>
      <name val="宋体"/>
      <charset val="134"/>
      <scheme val="minor"/>
    </font>
    <font>
      <sz val="20"/>
      <color theme="1"/>
      <name val="方正小标宋简体"/>
      <charset val="134"/>
    </font>
    <font>
      <b/>
      <sz val="10"/>
      <color theme="1"/>
      <name val="楷体_GB2312"/>
      <charset val="134"/>
    </font>
    <font>
      <sz val="10"/>
      <color theme="1"/>
      <name val="楷体_GB2312"/>
      <charset val="134"/>
    </font>
    <font>
      <sz val="10"/>
      <name val="楷体_GB2312"/>
      <charset val="134"/>
    </font>
    <font>
      <b/>
      <sz val="10"/>
      <name val="黑体"/>
      <charset val="134"/>
    </font>
    <font>
      <sz val="10"/>
      <name val="黑体"/>
      <charset val="134"/>
    </font>
    <font>
      <b/>
      <sz val="10"/>
      <color theme="1"/>
      <name val="黑体"/>
      <charset val="134"/>
    </font>
    <font>
      <sz val="20"/>
      <name val="方正小标宋简体"/>
      <charset val="134"/>
    </font>
    <font>
      <b/>
      <sz val="12"/>
      <name val="宋体"/>
      <charset val="134"/>
      <scheme val="minor"/>
    </font>
    <font>
      <sz val="9"/>
      <name val="楷体_GB2312"/>
      <charset val="134"/>
    </font>
    <font>
      <b/>
      <sz val="10"/>
      <name val="楷体_GB2312"/>
      <charset val="134"/>
    </font>
    <font>
      <u/>
      <sz val="11"/>
      <color rgb="FF0000FF"/>
      <name val="宋体"/>
      <charset val="0"/>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5"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6"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3" borderId="5" applyNumberFormat="0" applyFont="0" applyAlignment="0" applyProtection="0">
      <alignment vertical="center"/>
    </xf>
    <xf numFmtId="0" fontId="26" fillId="14"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7" applyNumberFormat="0" applyFill="0" applyAlignment="0" applyProtection="0">
      <alignment vertical="center"/>
    </xf>
    <xf numFmtId="0" fontId="32" fillId="0" borderId="7" applyNumberFormat="0" applyFill="0" applyAlignment="0" applyProtection="0">
      <alignment vertical="center"/>
    </xf>
    <xf numFmtId="0" fontId="26" fillId="11" borderId="0" applyNumberFormat="0" applyBorder="0" applyAlignment="0" applyProtection="0">
      <alignment vertical="center"/>
    </xf>
    <xf numFmtId="0" fontId="22" fillId="0" borderId="8" applyNumberFormat="0" applyFill="0" applyAlignment="0" applyProtection="0">
      <alignment vertical="center"/>
    </xf>
    <xf numFmtId="0" fontId="26" fillId="19" borderId="0" applyNumberFormat="0" applyBorder="0" applyAlignment="0" applyProtection="0">
      <alignment vertical="center"/>
    </xf>
    <xf numFmtId="0" fontId="34" fillId="16" borderId="9" applyNumberFormat="0" applyAlignment="0" applyProtection="0">
      <alignment vertical="center"/>
    </xf>
    <xf numFmtId="0" fontId="31" fillId="16" borderId="4" applyNumberFormat="0" applyAlignment="0" applyProtection="0">
      <alignment vertical="center"/>
    </xf>
    <xf numFmtId="0" fontId="29" fillId="15" borderId="6" applyNumberFormat="0" applyAlignment="0" applyProtection="0">
      <alignment vertical="center"/>
    </xf>
    <xf numFmtId="0" fontId="20" fillId="21" borderId="0" applyNumberFormat="0" applyBorder="0" applyAlignment="0" applyProtection="0">
      <alignment vertical="center"/>
    </xf>
    <xf numFmtId="0" fontId="26" fillId="24" borderId="0" applyNumberFormat="0" applyBorder="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3" fillId="17" borderId="0" applyNumberFormat="0" applyBorder="0" applyAlignment="0" applyProtection="0">
      <alignment vertical="center"/>
    </xf>
    <xf numFmtId="0" fontId="24" fillId="8" borderId="0" applyNumberFormat="0" applyBorder="0" applyAlignment="0" applyProtection="0">
      <alignment vertical="center"/>
    </xf>
    <xf numFmtId="0" fontId="20" fillId="25" borderId="0" applyNumberFormat="0" applyBorder="0" applyAlignment="0" applyProtection="0">
      <alignment vertical="center"/>
    </xf>
    <xf numFmtId="0" fontId="26" fillId="20" borderId="0" applyNumberFormat="0" applyBorder="0" applyAlignment="0" applyProtection="0">
      <alignment vertical="center"/>
    </xf>
    <xf numFmtId="0" fontId="20" fillId="5" borderId="0" applyNumberFormat="0" applyBorder="0" applyAlignment="0" applyProtection="0">
      <alignment vertical="center"/>
    </xf>
    <xf numFmtId="0" fontId="20" fillId="3" borderId="0" applyNumberFormat="0" applyBorder="0" applyAlignment="0" applyProtection="0">
      <alignment vertical="center"/>
    </xf>
    <xf numFmtId="0" fontId="20" fillId="18" borderId="0" applyNumberFormat="0" applyBorder="0" applyAlignment="0" applyProtection="0">
      <alignment vertical="center"/>
    </xf>
    <xf numFmtId="0" fontId="20" fillId="26" borderId="0" applyNumberFormat="0" applyBorder="0" applyAlignment="0" applyProtection="0">
      <alignment vertical="center"/>
    </xf>
    <xf numFmtId="0" fontId="26" fillId="27" borderId="0" applyNumberFormat="0" applyBorder="0" applyAlignment="0" applyProtection="0">
      <alignment vertical="center"/>
    </xf>
    <xf numFmtId="0" fontId="26" fillId="23" borderId="0" applyNumberFormat="0" applyBorder="0" applyAlignment="0" applyProtection="0">
      <alignment vertical="center"/>
    </xf>
    <xf numFmtId="0" fontId="20" fillId="10" borderId="0" applyNumberFormat="0" applyBorder="0" applyAlignment="0" applyProtection="0">
      <alignment vertical="center"/>
    </xf>
    <xf numFmtId="0" fontId="20" fillId="22" borderId="0" applyNumberFormat="0" applyBorder="0" applyAlignment="0" applyProtection="0">
      <alignment vertical="center"/>
    </xf>
    <xf numFmtId="0" fontId="26" fillId="28" borderId="0" applyNumberFormat="0" applyBorder="0" applyAlignment="0" applyProtection="0">
      <alignment vertical="center"/>
    </xf>
    <xf numFmtId="0" fontId="2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0" fillId="32" borderId="0" applyNumberFormat="0" applyBorder="0" applyAlignment="0" applyProtection="0">
      <alignment vertical="center"/>
    </xf>
    <xf numFmtId="0" fontId="26" fillId="33" borderId="0" applyNumberFormat="0" applyBorder="0" applyAlignment="0" applyProtection="0">
      <alignment vertical="center"/>
    </xf>
  </cellStyleXfs>
  <cellXfs count="6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2" fillId="0" borderId="0" xfId="0" applyFont="1">
      <alignment vertical="center"/>
    </xf>
    <xf numFmtId="0" fontId="5" fillId="2" borderId="0" xfId="0" applyFont="1" applyFill="1">
      <alignment vertical="center"/>
    </xf>
    <xf numFmtId="0" fontId="2" fillId="2" borderId="0" xfId="0" applyFont="1" applyFill="1">
      <alignment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lignment vertical="center"/>
    </xf>
    <xf numFmtId="0" fontId="0" fillId="0" borderId="0" xfId="0" applyAlignment="1">
      <alignment horizontal="center" vertical="center" wrapText="1"/>
    </xf>
    <xf numFmtId="0" fontId="0" fillId="0" borderId="0" xfId="0" applyAlignment="1">
      <alignment horizontal="left" vertical="center"/>
    </xf>
    <xf numFmtId="0" fontId="6"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8" fillId="0" borderId="1" xfId="0" applyFont="1" applyBorder="1" applyAlignment="1">
      <alignment horizontal="left"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14" fillId="0" borderId="0"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workbookViewId="0">
      <selection activeCell="J6" sqref="J6"/>
    </sheetView>
  </sheetViews>
  <sheetFormatPr defaultColWidth="9" defaultRowHeight="13.5"/>
  <cols>
    <col min="1" max="1" width="7.75" style="10" customWidth="1"/>
    <col min="2" max="2" width="17.375" style="11" customWidth="1"/>
    <col min="3" max="3" width="6.75" style="12" customWidth="1"/>
    <col min="4" max="4" width="12.875" style="13" customWidth="1"/>
    <col min="5" max="5" width="55.375" style="14" customWidth="1"/>
    <col min="6" max="6" width="8.8" customWidth="1"/>
    <col min="7" max="7" width="11.4083333333333" style="13" customWidth="1"/>
    <col min="8" max="8" width="10.375" customWidth="1"/>
    <col min="9" max="9" width="10.875" style="15" customWidth="1"/>
  </cols>
  <sheetData>
    <row r="1" ht="34" customHeight="1" spans="1:9">
      <c r="A1" s="16" t="s">
        <v>0</v>
      </c>
      <c r="B1" s="17"/>
      <c r="C1" s="16"/>
      <c r="D1" s="17"/>
      <c r="E1" s="18"/>
      <c r="F1" s="16"/>
      <c r="G1" s="17"/>
      <c r="H1" s="16"/>
      <c r="I1" s="54"/>
    </row>
    <row r="2" s="1" customFormat="1" ht="53" customHeight="1" spans="1:9">
      <c r="A2" s="19" t="s">
        <v>1</v>
      </c>
      <c r="B2" s="20" t="s">
        <v>2</v>
      </c>
      <c r="C2" s="20" t="s">
        <v>3</v>
      </c>
      <c r="D2" s="20" t="s">
        <v>4</v>
      </c>
      <c r="E2" s="20" t="s">
        <v>5</v>
      </c>
      <c r="F2" s="20" t="s">
        <v>6</v>
      </c>
      <c r="G2" s="20" t="s">
        <v>7</v>
      </c>
      <c r="H2" s="20" t="s">
        <v>8</v>
      </c>
      <c r="I2" s="55" t="s">
        <v>9</v>
      </c>
    </row>
    <row r="3" s="1" customFormat="1" ht="14.25" spans="1:9">
      <c r="A3" s="19"/>
      <c r="B3" s="20" t="s">
        <v>10</v>
      </c>
      <c r="C3" s="20"/>
      <c r="D3" s="20">
        <f>D4+D42+D46+D49+D51</f>
        <v>2350</v>
      </c>
      <c r="E3" s="21"/>
      <c r="F3" s="20"/>
      <c r="G3" s="20"/>
      <c r="H3" s="20"/>
      <c r="I3" s="56" t="s">
        <v>11</v>
      </c>
    </row>
    <row r="4" s="2" customFormat="1" ht="20" customHeight="1" spans="1:9">
      <c r="A4" s="22" t="s">
        <v>12</v>
      </c>
      <c r="B4" s="23" t="s">
        <v>13</v>
      </c>
      <c r="C4" s="22"/>
      <c r="D4" s="24">
        <f>D5+D34+D41</f>
        <v>1938.8</v>
      </c>
      <c r="E4" s="25"/>
      <c r="F4" s="22"/>
      <c r="G4" s="23"/>
      <c r="H4" s="23"/>
      <c r="I4" s="57"/>
    </row>
    <row r="5" s="3" customFormat="1" ht="19" customHeight="1" spans="1:9">
      <c r="A5" s="26" t="s">
        <v>14</v>
      </c>
      <c r="B5" s="24" t="s">
        <v>15</v>
      </c>
      <c r="C5" s="26"/>
      <c r="D5" s="24">
        <f>SUM(D6:D33)</f>
        <v>1091.8</v>
      </c>
      <c r="E5" s="27"/>
      <c r="F5" s="26"/>
      <c r="G5" s="24"/>
      <c r="H5" s="24"/>
      <c r="I5" s="58"/>
    </row>
    <row r="6" s="4" customFormat="1" ht="81" customHeight="1" spans="1:9">
      <c r="A6" s="28">
        <v>1</v>
      </c>
      <c r="B6" s="29" t="s">
        <v>16</v>
      </c>
      <c r="C6" s="30" t="s">
        <v>17</v>
      </c>
      <c r="D6" s="31">
        <v>48.5</v>
      </c>
      <c r="E6" s="29" t="s">
        <v>18</v>
      </c>
      <c r="F6" s="30" t="s">
        <v>19</v>
      </c>
      <c r="G6" s="30" t="s">
        <v>20</v>
      </c>
      <c r="H6" s="30" t="s">
        <v>21</v>
      </c>
      <c r="I6" s="32" t="s">
        <v>22</v>
      </c>
    </row>
    <row r="7" s="4" customFormat="1" ht="86" customHeight="1" spans="1:9">
      <c r="A7" s="28">
        <v>2</v>
      </c>
      <c r="B7" s="29" t="s">
        <v>23</v>
      </c>
      <c r="C7" s="30" t="s">
        <v>24</v>
      </c>
      <c r="D7" s="31">
        <v>49</v>
      </c>
      <c r="E7" s="29" t="s">
        <v>25</v>
      </c>
      <c r="F7" s="30" t="s">
        <v>19</v>
      </c>
      <c r="G7" s="30" t="s">
        <v>20</v>
      </c>
      <c r="H7" s="30" t="s">
        <v>21</v>
      </c>
      <c r="I7" s="32" t="s">
        <v>26</v>
      </c>
    </row>
    <row r="8" s="4" customFormat="1" ht="87" customHeight="1" spans="1:9">
      <c r="A8" s="28">
        <v>3</v>
      </c>
      <c r="B8" s="29" t="s">
        <v>27</v>
      </c>
      <c r="C8" s="30" t="s">
        <v>17</v>
      </c>
      <c r="D8" s="31">
        <v>44.9</v>
      </c>
      <c r="E8" s="29" t="s">
        <v>28</v>
      </c>
      <c r="F8" s="30" t="s">
        <v>19</v>
      </c>
      <c r="G8" s="30" t="s">
        <v>20</v>
      </c>
      <c r="H8" s="30" t="s">
        <v>21</v>
      </c>
      <c r="I8" s="32" t="s">
        <v>29</v>
      </c>
    </row>
    <row r="9" s="4" customFormat="1" ht="75" customHeight="1" spans="1:9">
      <c r="A9" s="28">
        <v>4</v>
      </c>
      <c r="B9" s="29" t="s">
        <v>30</v>
      </c>
      <c r="C9" s="30" t="s">
        <v>17</v>
      </c>
      <c r="D9" s="31">
        <v>34</v>
      </c>
      <c r="E9" s="29" t="s">
        <v>31</v>
      </c>
      <c r="F9" s="30" t="s">
        <v>19</v>
      </c>
      <c r="G9" s="30" t="s">
        <v>32</v>
      </c>
      <c r="H9" s="30" t="s">
        <v>21</v>
      </c>
      <c r="I9" s="59" t="s">
        <v>33</v>
      </c>
    </row>
    <row r="10" s="4" customFormat="1" ht="81" customHeight="1" spans="1:9">
      <c r="A10" s="28">
        <v>5</v>
      </c>
      <c r="B10" s="29" t="s">
        <v>34</v>
      </c>
      <c r="C10" s="30" t="s">
        <v>17</v>
      </c>
      <c r="D10" s="31">
        <v>37.5</v>
      </c>
      <c r="E10" s="29" t="s">
        <v>35</v>
      </c>
      <c r="F10" s="30" t="s">
        <v>19</v>
      </c>
      <c r="G10" s="30" t="s">
        <v>32</v>
      </c>
      <c r="H10" s="30" t="s">
        <v>21</v>
      </c>
      <c r="I10" s="59" t="s">
        <v>36</v>
      </c>
    </row>
    <row r="11" s="4" customFormat="1" ht="69" customHeight="1" spans="1:9">
      <c r="A11" s="28">
        <v>6</v>
      </c>
      <c r="B11" s="29" t="s">
        <v>37</v>
      </c>
      <c r="C11" s="30" t="s">
        <v>17</v>
      </c>
      <c r="D11" s="31">
        <v>26</v>
      </c>
      <c r="E11" s="29" t="s">
        <v>38</v>
      </c>
      <c r="F11" s="30" t="s">
        <v>19</v>
      </c>
      <c r="G11" s="30" t="s">
        <v>32</v>
      </c>
      <c r="H11" s="30" t="s">
        <v>21</v>
      </c>
      <c r="I11" s="59" t="s">
        <v>39</v>
      </c>
    </row>
    <row r="12" s="4" customFormat="1" ht="40" customHeight="1" spans="1:9">
      <c r="A12" s="28">
        <v>7</v>
      </c>
      <c r="B12" s="29" t="s">
        <v>40</v>
      </c>
      <c r="C12" s="30" t="s">
        <v>17</v>
      </c>
      <c r="D12" s="32">
        <v>40</v>
      </c>
      <c r="E12" s="29" t="s">
        <v>41</v>
      </c>
      <c r="F12" s="30" t="s">
        <v>19</v>
      </c>
      <c r="G12" s="30" t="s">
        <v>42</v>
      </c>
      <c r="H12" s="30" t="s">
        <v>21</v>
      </c>
      <c r="I12" s="59" t="s">
        <v>43</v>
      </c>
    </row>
    <row r="13" s="4" customFormat="1" ht="54" customHeight="1" spans="1:9">
      <c r="A13" s="28">
        <v>8</v>
      </c>
      <c r="B13" s="29" t="s">
        <v>44</v>
      </c>
      <c r="C13" s="30" t="s">
        <v>17</v>
      </c>
      <c r="D13" s="32">
        <v>30</v>
      </c>
      <c r="E13" s="29" t="s">
        <v>45</v>
      </c>
      <c r="F13" s="30" t="s">
        <v>19</v>
      </c>
      <c r="G13" s="30" t="s">
        <v>42</v>
      </c>
      <c r="H13" s="30" t="s">
        <v>21</v>
      </c>
      <c r="I13" s="59" t="s">
        <v>46</v>
      </c>
    </row>
    <row r="14" s="4" customFormat="1" ht="65" customHeight="1" spans="1:9">
      <c r="A14" s="28">
        <v>9</v>
      </c>
      <c r="B14" s="29" t="s">
        <v>47</v>
      </c>
      <c r="C14" s="30" t="s">
        <v>17</v>
      </c>
      <c r="D14" s="32">
        <v>30</v>
      </c>
      <c r="E14" s="29" t="s">
        <v>48</v>
      </c>
      <c r="F14" s="30" t="s">
        <v>19</v>
      </c>
      <c r="G14" s="30" t="s">
        <v>42</v>
      </c>
      <c r="H14" s="30" t="s">
        <v>21</v>
      </c>
      <c r="I14" s="59" t="s">
        <v>49</v>
      </c>
    </row>
    <row r="15" s="4" customFormat="1" ht="70" customHeight="1" spans="1:9">
      <c r="A15" s="28">
        <v>10</v>
      </c>
      <c r="B15" s="29" t="s">
        <v>50</v>
      </c>
      <c r="C15" s="30" t="s">
        <v>17</v>
      </c>
      <c r="D15" s="30">
        <v>49</v>
      </c>
      <c r="E15" s="29" t="s">
        <v>51</v>
      </c>
      <c r="F15" s="30" t="s">
        <v>19</v>
      </c>
      <c r="G15" s="30" t="s">
        <v>52</v>
      </c>
      <c r="H15" s="30" t="s">
        <v>21</v>
      </c>
      <c r="I15" s="59" t="s">
        <v>53</v>
      </c>
    </row>
    <row r="16" s="4" customFormat="1" ht="78" customHeight="1" spans="1:9">
      <c r="A16" s="28">
        <v>11</v>
      </c>
      <c r="B16" s="29" t="s">
        <v>54</v>
      </c>
      <c r="C16" s="30" t="s">
        <v>17</v>
      </c>
      <c r="D16" s="30">
        <v>38.5</v>
      </c>
      <c r="E16" s="29" t="s">
        <v>55</v>
      </c>
      <c r="F16" s="30" t="s">
        <v>19</v>
      </c>
      <c r="G16" s="30" t="s">
        <v>52</v>
      </c>
      <c r="H16" s="30" t="s">
        <v>21</v>
      </c>
      <c r="I16" s="59" t="s">
        <v>56</v>
      </c>
    </row>
    <row r="17" s="4" customFormat="1" ht="71" customHeight="1" spans="1:9">
      <c r="A17" s="28">
        <v>12</v>
      </c>
      <c r="B17" s="29" t="s">
        <v>57</v>
      </c>
      <c r="C17" s="30" t="s">
        <v>17</v>
      </c>
      <c r="D17" s="30">
        <v>35.4</v>
      </c>
      <c r="E17" s="29" t="s">
        <v>58</v>
      </c>
      <c r="F17" s="30" t="s">
        <v>19</v>
      </c>
      <c r="G17" s="30" t="s">
        <v>52</v>
      </c>
      <c r="H17" s="30" t="s">
        <v>21</v>
      </c>
      <c r="I17" s="32" t="s">
        <v>59</v>
      </c>
    </row>
    <row r="18" s="4" customFormat="1" ht="67" customHeight="1" spans="1:9">
      <c r="A18" s="28">
        <v>13</v>
      </c>
      <c r="B18" s="29" t="s">
        <v>60</v>
      </c>
      <c r="C18" s="30" t="s">
        <v>17</v>
      </c>
      <c r="D18" s="30">
        <v>23.5</v>
      </c>
      <c r="E18" s="29" t="s">
        <v>61</v>
      </c>
      <c r="F18" s="30" t="s">
        <v>19</v>
      </c>
      <c r="G18" s="30" t="s">
        <v>62</v>
      </c>
      <c r="H18" s="30" t="s">
        <v>21</v>
      </c>
      <c r="I18" s="59" t="s">
        <v>63</v>
      </c>
    </row>
    <row r="19" s="4" customFormat="1" ht="73" customHeight="1" spans="1:9">
      <c r="A19" s="28">
        <v>14</v>
      </c>
      <c r="B19" s="29" t="s">
        <v>64</v>
      </c>
      <c r="C19" s="30" t="s">
        <v>17</v>
      </c>
      <c r="D19" s="30">
        <v>18</v>
      </c>
      <c r="E19" s="29" t="s">
        <v>65</v>
      </c>
      <c r="F19" s="30" t="s">
        <v>19</v>
      </c>
      <c r="G19" s="30" t="s">
        <v>66</v>
      </c>
      <c r="H19" s="30" t="s">
        <v>21</v>
      </c>
      <c r="I19" s="59" t="s">
        <v>67</v>
      </c>
    </row>
    <row r="20" s="5" customFormat="1" ht="108" customHeight="1" spans="1:9">
      <c r="A20" s="28">
        <v>15</v>
      </c>
      <c r="B20" s="29" t="s">
        <v>68</v>
      </c>
      <c r="C20" s="30" t="s">
        <v>17</v>
      </c>
      <c r="D20" s="30">
        <v>46</v>
      </c>
      <c r="E20" s="29" t="s">
        <v>69</v>
      </c>
      <c r="F20" s="30" t="s">
        <v>19</v>
      </c>
      <c r="G20" s="30" t="s">
        <v>66</v>
      </c>
      <c r="H20" s="30" t="s">
        <v>21</v>
      </c>
      <c r="I20" s="59" t="s">
        <v>70</v>
      </c>
    </row>
    <row r="21" s="5" customFormat="1" ht="80" customHeight="1" spans="1:9">
      <c r="A21" s="28">
        <v>16</v>
      </c>
      <c r="B21" s="29" t="s">
        <v>71</v>
      </c>
      <c r="C21" s="30" t="s">
        <v>17</v>
      </c>
      <c r="D21" s="30">
        <v>49.5</v>
      </c>
      <c r="E21" s="29" t="s">
        <v>72</v>
      </c>
      <c r="F21" s="30" t="s">
        <v>19</v>
      </c>
      <c r="G21" s="30" t="s">
        <v>73</v>
      </c>
      <c r="H21" s="30" t="s">
        <v>21</v>
      </c>
      <c r="I21" s="59" t="s">
        <v>29</v>
      </c>
    </row>
    <row r="22" s="5" customFormat="1" ht="93" customHeight="1" spans="1:9">
      <c r="A22" s="28">
        <v>17</v>
      </c>
      <c r="B22" s="29" t="s">
        <v>74</v>
      </c>
      <c r="C22" s="30" t="s">
        <v>17</v>
      </c>
      <c r="D22" s="30">
        <v>41.5</v>
      </c>
      <c r="E22" s="29" t="s">
        <v>75</v>
      </c>
      <c r="F22" s="30" t="s">
        <v>19</v>
      </c>
      <c r="G22" s="30" t="s">
        <v>76</v>
      </c>
      <c r="H22" s="30" t="s">
        <v>21</v>
      </c>
      <c r="I22" s="31" t="s">
        <v>77</v>
      </c>
    </row>
    <row r="23" s="5" customFormat="1" ht="93" customHeight="1" spans="1:9">
      <c r="A23" s="28">
        <v>18</v>
      </c>
      <c r="B23" s="29" t="s">
        <v>78</v>
      </c>
      <c r="C23" s="30" t="s">
        <v>17</v>
      </c>
      <c r="D23" s="30">
        <v>32.3</v>
      </c>
      <c r="E23" s="29" t="s">
        <v>79</v>
      </c>
      <c r="F23" s="30" t="s">
        <v>19</v>
      </c>
      <c r="G23" s="30" t="s">
        <v>76</v>
      </c>
      <c r="H23" s="30" t="s">
        <v>21</v>
      </c>
      <c r="I23" s="31" t="s">
        <v>80</v>
      </c>
    </row>
    <row r="24" s="5" customFormat="1" ht="111" customHeight="1" spans="1:9">
      <c r="A24" s="28">
        <v>19</v>
      </c>
      <c r="B24" s="29" t="s">
        <v>81</v>
      </c>
      <c r="C24" s="30" t="s">
        <v>17</v>
      </c>
      <c r="D24" s="30">
        <v>50</v>
      </c>
      <c r="E24" s="29" t="s">
        <v>82</v>
      </c>
      <c r="F24" s="30" t="s">
        <v>19</v>
      </c>
      <c r="G24" s="30" t="s">
        <v>76</v>
      </c>
      <c r="H24" s="30" t="s">
        <v>21</v>
      </c>
      <c r="I24" s="59" t="s">
        <v>83</v>
      </c>
    </row>
    <row r="25" s="5" customFormat="1" ht="85" customHeight="1" spans="1:9">
      <c r="A25" s="28">
        <v>20</v>
      </c>
      <c r="B25" s="29" t="s">
        <v>84</v>
      </c>
      <c r="C25" s="30" t="s">
        <v>17</v>
      </c>
      <c r="D25" s="30">
        <v>48.6</v>
      </c>
      <c r="E25" s="29" t="s">
        <v>85</v>
      </c>
      <c r="F25" s="30" t="s">
        <v>19</v>
      </c>
      <c r="G25" s="30" t="s">
        <v>86</v>
      </c>
      <c r="H25" s="30" t="s">
        <v>21</v>
      </c>
      <c r="I25" s="59" t="s">
        <v>87</v>
      </c>
    </row>
    <row r="26" s="5" customFormat="1" ht="72" customHeight="1" spans="1:9">
      <c r="A26" s="28">
        <v>21</v>
      </c>
      <c r="B26" s="29" t="s">
        <v>88</v>
      </c>
      <c r="C26" s="30" t="s">
        <v>17</v>
      </c>
      <c r="D26" s="30">
        <v>49</v>
      </c>
      <c r="E26" s="29" t="s">
        <v>89</v>
      </c>
      <c r="F26" s="30" t="s">
        <v>19</v>
      </c>
      <c r="G26" s="30" t="s">
        <v>90</v>
      </c>
      <c r="H26" s="30" t="s">
        <v>21</v>
      </c>
      <c r="I26" s="59" t="s">
        <v>91</v>
      </c>
    </row>
    <row r="27" s="5" customFormat="1" ht="87" customHeight="1" spans="1:9">
      <c r="A27" s="28">
        <v>22</v>
      </c>
      <c r="B27" s="29" t="s">
        <v>92</v>
      </c>
      <c r="C27" s="30" t="s">
        <v>17</v>
      </c>
      <c r="D27" s="30">
        <v>48</v>
      </c>
      <c r="E27" s="29" t="s">
        <v>93</v>
      </c>
      <c r="F27" s="30" t="s">
        <v>19</v>
      </c>
      <c r="G27" s="30" t="s">
        <v>90</v>
      </c>
      <c r="H27" s="30" t="s">
        <v>21</v>
      </c>
      <c r="I27" s="59" t="s">
        <v>94</v>
      </c>
    </row>
    <row r="28" s="5" customFormat="1" ht="69" customHeight="1" spans="1:9">
      <c r="A28" s="28">
        <v>23</v>
      </c>
      <c r="B28" s="29" t="s">
        <v>95</v>
      </c>
      <c r="C28" s="30" t="s">
        <v>96</v>
      </c>
      <c r="D28" s="30">
        <v>25</v>
      </c>
      <c r="E28" s="29" t="s">
        <v>97</v>
      </c>
      <c r="F28" s="30" t="s">
        <v>19</v>
      </c>
      <c r="G28" s="30" t="s">
        <v>90</v>
      </c>
      <c r="H28" s="30" t="s">
        <v>21</v>
      </c>
      <c r="I28" s="59" t="s">
        <v>98</v>
      </c>
    </row>
    <row r="29" s="5" customFormat="1" ht="68" customHeight="1" spans="1:9">
      <c r="A29" s="28">
        <v>24</v>
      </c>
      <c r="B29" s="29" t="s">
        <v>99</v>
      </c>
      <c r="C29" s="30" t="s">
        <v>17</v>
      </c>
      <c r="D29" s="30">
        <v>35.5</v>
      </c>
      <c r="E29" s="29" t="s">
        <v>100</v>
      </c>
      <c r="F29" s="30" t="s">
        <v>19</v>
      </c>
      <c r="G29" s="30" t="s">
        <v>101</v>
      </c>
      <c r="H29" s="30" t="s">
        <v>21</v>
      </c>
      <c r="I29" s="59" t="s">
        <v>102</v>
      </c>
    </row>
    <row r="30" s="5" customFormat="1" ht="84" customHeight="1" spans="1:9">
      <c r="A30" s="28">
        <v>25</v>
      </c>
      <c r="B30" s="29" t="s">
        <v>103</v>
      </c>
      <c r="C30" s="30" t="s">
        <v>17</v>
      </c>
      <c r="D30" s="30">
        <v>36.5</v>
      </c>
      <c r="E30" s="29" t="s">
        <v>104</v>
      </c>
      <c r="F30" s="30" t="s">
        <v>19</v>
      </c>
      <c r="G30" s="30" t="s">
        <v>105</v>
      </c>
      <c r="H30" s="30" t="s">
        <v>21</v>
      </c>
      <c r="I30" s="59" t="s">
        <v>94</v>
      </c>
    </row>
    <row r="31" s="5" customFormat="1" ht="102" customHeight="1" spans="1:9">
      <c r="A31" s="28">
        <v>26</v>
      </c>
      <c r="B31" s="29" t="s">
        <v>106</v>
      </c>
      <c r="C31" s="30" t="s">
        <v>17</v>
      </c>
      <c r="D31" s="30">
        <v>28.6</v>
      </c>
      <c r="E31" s="29" t="s">
        <v>107</v>
      </c>
      <c r="F31" s="30" t="s">
        <v>19</v>
      </c>
      <c r="G31" s="30" t="s">
        <v>105</v>
      </c>
      <c r="H31" s="30" t="s">
        <v>21</v>
      </c>
      <c r="I31" s="59" t="s">
        <v>108</v>
      </c>
    </row>
    <row r="32" s="5" customFormat="1" ht="54" customHeight="1" spans="1:9">
      <c r="A32" s="28">
        <v>27</v>
      </c>
      <c r="B32" s="29" t="s">
        <v>109</v>
      </c>
      <c r="C32" s="30" t="s">
        <v>17</v>
      </c>
      <c r="D32" s="30">
        <v>50</v>
      </c>
      <c r="E32" s="29" t="s">
        <v>110</v>
      </c>
      <c r="F32" s="30" t="s">
        <v>19</v>
      </c>
      <c r="G32" s="30" t="s">
        <v>111</v>
      </c>
      <c r="H32" s="30" t="s">
        <v>21</v>
      </c>
      <c r="I32" s="59" t="s">
        <v>112</v>
      </c>
    </row>
    <row r="33" s="5" customFormat="1" ht="53" customHeight="1" spans="1:9">
      <c r="A33" s="33">
        <v>28</v>
      </c>
      <c r="B33" s="29" t="s">
        <v>113</v>
      </c>
      <c r="C33" s="30" t="s">
        <v>17</v>
      </c>
      <c r="D33" s="34">
        <v>47</v>
      </c>
      <c r="E33" s="35" t="s">
        <v>114</v>
      </c>
      <c r="F33" s="34" t="s">
        <v>19</v>
      </c>
      <c r="G33" s="34" t="s">
        <v>115</v>
      </c>
      <c r="H33" s="30" t="s">
        <v>21</v>
      </c>
      <c r="I33" s="60" t="s">
        <v>83</v>
      </c>
    </row>
    <row r="34" s="6" customFormat="1" ht="31" customHeight="1" spans="1:9">
      <c r="A34" s="24" t="s">
        <v>116</v>
      </c>
      <c r="B34" s="36" t="s">
        <v>117</v>
      </c>
      <c r="C34" s="24"/>
      <c r="D34" s="24">
        <f>SUM(D35:D40)</f>
        <v>791.4</v>
      </c>
      <c r="E34" s="36"/>
      <c r="F34" s="24"/>
      <c r="G34" s="24"/>
      <c r="H34" s="24"/>
      <c r="I34" s="58"/>
    </row>
    <row r="35" s="5" customFormat="1" ht="74" customHeight="1" spans="1:9">
      <c r="A35" s="37">
        <v>1</v>
      </c>
      <c r="B35" s="38" t="s">
        <v>118</v>
      </c>
      <c r="C35" s="39" t="s">
        <v>17</v>
      </c>
      <c r="D35" s="39">
        <v>402.5</v>
      </c>
      <c r="E35" s="38" t="s">
        <v>119</v>
      </c>
      <c r="F35" s="39" t="s">
        <v>19</v>
      </c>
      <c r="G35" s="37" t="s">
        <v>120</v>
      </c>
      <c r="H35" s="39" t="s">
        <v>21</v>
      </c>
      <c r="I35" s="61" t="s">
        <v>121</v>
      </c>
    </row>
    <row r="36" s="5" customFormat="1" ht="42" customHeight="1" spans="1:9">
      <c r="A36" s="37">
        <v>2</v>
      </c>
      <c r="B36" s="38" t="s">
        <v>122</v>
      </c>
      <c r="C36" s="39" t="s">
        <v>17</v>
      </c>
      <c r="D36" s="39">
        <v>190.9</v>
      </c>
      <c r="E36" s="38" t="s">
        <v>123</v>
      </c>
      <c r="F36" s="39" t="s">
        <v>19</v>
      </c>
      <c r="G36" s="37" t="s">
        <v>120</v>
      </c>
      <c r="H36" s="39" t="s">
        <v>21</v>
      </c>
      <c r="I36" s="61"/>
    </row>
    <row r="37" s="5" customFormat="1" ht="36" customHeight="1" spans="1:9">
      <c r="A37" s="37">
        <v>3</v>
      </c>
      <c r="B37" s="38" t="s">
        <v>124</v>
      </c>
      <c r="C37" s="37" t="s">
        <v>17</v>
      </c>
      <c r="D37" s="37">
        <v>100</v>
      </c>
      <c r="E37" s="40" t="s">
        <v>125</v>
      </c>
      <c r="F37" s="37" t="s">
        <v>19</v>
      </c>
      <c r="G37" s="37" t="s">
        <v>126</v>
      </c>
      <c r="H37" s="37" t="s">
        <v>127</v>
      </c>
      <c r="I37" s="62" t="s">
        <v>128</v>
      </c>
    </row>
    <row r="38" s="5" customFormat="1" ht="59" customHeight="1" spans="1:9">
      <c r="A38" s="37">
        <v>4</v>
      </c>
      <c r="B38" s="29" t="s">
        <v>129</v>
      </c>
      <c r="C38" s="41" t="s">
        <v>17</v>
      </c>
      <c r="D38" s="41">
        <v>68</v>
      </c>
      <c r="E38" s="42" t="s">
        <v>130</v>
      </c>
      <c r="F38" s="41" t="s">
        <v>19</v>
      </c>
      <c r="G38" s="41" t="s">
        <v>131</v>
      </c>
      <c r="H38" s="41" t="s">
        <v>132</v>
      </c>
      <c r="I38" s="63" t="s">
        <v>133</v>
      </c>
    </row>
    <row r="39" s="5" customFormat="1" ht="45" customHeight="1" spans="1:9">
      <c r="A39" s="37">
        <v>5</v>
      </c>
      <c r="B39" s="38" t="s">
        <v>134</v>
      </c>
      <c r="C39" s="39" t="s">
        <v>17</v>
      </c>
      <c r="D39" s="39">
        <v>20</v>
      </c>
      <c r="E39" s="38" t="s">
        <v>135</v>
      </c>
      <c r="F39" s="39" t="s">
        <v>19</v>
      </c>
      <c r="G39" s="37" t="s">
        <v>136</v>
      </c>
      <c r="H39" s="39" t="s">
        <v>137</v>
      </c>
      <c r="I39" s="61" t="s">
        <v>138</v>
      </c>
    </row>
    <row r="40" s="5" customFormat="1" ht="56" customHeight="1" spans="1:9">
      <c r="A40" s="37">
        <v>6</v>
      </c>
      <c r="B40" s="38" t="s">
        <v>139</v>
      </c>
      <c r="C40" s="39" t="s">
        <v>17</v>
      </c>
      <c r="D40" s="39">
        <v>10</v>
      </c>
      <c r="E40" s="38" t="s">
        <v>140</v>
      </c>
      <c r="F40" s="39" t="s">
        <v>19</v>
      </c>
      <c r="G40" s="37" t="s">
        <v>141</v>
      </c>
      <c r="H40" s="39" t="s">
        <v>21</v>
      </c>
      <c r="I40" s="61" t="s">
        <v>83</v>
      </c>
    </row>
    <row r="41" s="5" customFormat="1" ht="57" customHeight="1" spans="1:9">
      <c r="A41" s="43" t="s">
        <v>142</v>
      </c>
      <c r="B41" s="44" t="s">
        <v>143</v>
      </c>
      <c r="C41" s="39" t="s">
        <v>17</v>
      </c>
      <c r="D41" s="43">
        <v>55.6</v>
      </c>
      <c r="E41" s="38" t="s">
        <v>144</v>
      </c>
      <c r="F41" s="39" t="s">
        <v>19</v>
      </c>
      <c r="G41" s="37" t="s">
        <v>120</v>
      </c>
      <c r="H41" s="39" t="s">
        <v>21</v>
      </c>
      <c r="I41" s="61" t="s">
        <v>145</v>
      </c>
    </row>
    <row r="42" s="7" customFormat="1" ht="28" customHeight="1" spans="1:9">
      <c r="A42" s="45" t="s">
        <v>146</v>
      </c>
      <c r="B42" s="46" t="s">
        <v>147</v>
      </c>
      <c r="C42" s="47"/>
      <c r="D42" s="43">
        <f>SUM(D43:D45)</f>
        <v>120</v>
      </c>
      <c r="E42" s="48"/>
      <c r="F42" s="45"/>
      <c r="G42" s="45"/>
      <c r="H42" s="45"/>
      <c r="I42" s="47"/>
    </row>
    <row r="43" s="8" customFormat="1" ht="31" customHeight="1" spans="1:9">
      <c r="A43" s="39">
        <v>1</v>
      </c>
      <c r="B43" s="49" t="s">
        <v>148</v>
      </c>
      <c r="C43" s="39" t="s">
        <v>149</v>
      </c>
      <c r="D43" s="39">
        <v>20</v>
      </c>
      <c r="E43" s="38" t="s">
        <v>150</v>
      </c>
      <c r="F43" s="39" t="s">
        <v>19</v>
      </c>
      <c r="G43" s="39" t="s">
        <v>151</v>
      </c>
      <c r="H43" s="39" t="s">
        <v>137</v>
      </c>
      <c r="I43" s="61"/>
    </row>
    <row r="44" s="8" customFormat="1" ht="87" customHeight="1" spans="1:9">
      <c r="A44" s="39">
        <v>2</v>
      </c>
      <c r="B44" s="49" t="s">
        <v>152</v>
      </c>
      <c r="C44" s="39" t="s">
        <v>149</v>
      </c>
      <c r="D44" s="39">
        <v>50</v>
      </c>
      <c r="E44" s="38" t="s">
        <v>153</v>
      </c>
      <c r="F44" s="39" t="s">
        <v>19</v>
      </c>
      <c r="G44" s="39" t="s">
        <v>154</v>
      </c>
      <c r="H44" s="39" t="s">
        <v>137</v>
      </c>
      <c r="I44" s="61"/>
    </row>
    <row r="45" s="8" customFormat="1" ht="162" customHeight="1" spans="1:9">
      <c r="A45" s="39">
        <v>3</v>
      </c>
      <c r="B45" s="49" t="s">
        <v>155</v>
      </c>
      <c r="C45" s="39" t="s">
        <v>149</v>
      </c>
      <c r="D45" s="39">
        <v>50</v>
      </c>
      <c r="E45" s="38" t="s">
        <v>156</v>
      </c>
      <c r="F45" s="39" t="s">
        <v>19</v>
      </c>
      <c r="G45" s="39" t="s">
        <v>157</v>
      </c>
      <c r="H45" s="39" t="s">
        <v>137</v>
      </c>
      <c r="I45" s="61"/>
    </row>
    <row r="46" s="9" customFormat="1" ht="26" customHeight="1" spans="1:9">
      <c r="A46" s="50" t="s">
        <v>158</v>
      </c>
      <c r="B46" s="46" t="s">
        <v>159</v>
      </c>
      <c r="C46" s="50"/>
      <c r="D46" s="43">
        <f>SUM(D47:D48)</f>
        <v>60</v>
      </c>
      <c r="E46" s="48"/>
      <c r="F46" s="45"/>
      <c r="G46" s="45"/>
      <c r="H46" s="45"/>
      <c r="I46" s="47"/>
    </row>
    <row r="47" s="8" customFormat="1" ht="48" customHeight="1" spans="1:9">
      <c r="A47" s="51">
        <v>1</v>
      </c>
      <c r="B47" s="38" t="s">
        <v>160</v>
      </c>
      <c r="C47" s="39" t="s">
        <v>149</v>
      </c>
      <c r="D47" s="39">
        <v>30</v>
      </c>
      <c r="E47" s="38" t="s">
        <v>161</v>
      </c>
      <c r="F47" s="39" t="s">
        <v>19</v>
      </c>
      <c r="G47" s="39" t="s">
        <v>162</v>
      </c>
      <c r="H47" s="39" t="s">
        <v>137</v>
      </c>
      <c r="I47" s="61"/>
    </row>
    <row r="48" s="8" customFormat="1" ht="56" customHeight="1" spans="1:9">
      <c r="A48" s="51">
        <v>2</v>
      </c>
      <c r="B48" s="38" t="s">
        <v>163</v>
      </c>
      <c r="C48" s="39" t="s">
        <v>149</v>
      </c>
      <c r="D48" s="39">
        <v>30</v>
      </c>
      <c r="E48" s="38" t="s">
        <v>164</v>
      </c>
      <c r="F48" s="39" t="s">
        <v>19</v>
      </c>
      <c r="G48" s="39" t="s">
        <v>165</v>
      </c>
      <c r="H48" s="39" t="s">
        <v>21</v>
      </c>
      <c r="I48" s="61"/>
    </row>
    <row r="49" s="7" customFormat="1" ht="23" customHeight="1" spans="1:9">
      <c r="A49" s="50" t="s">
        <v>166</v>
      </c>
      <c r="B49" s="52" t="s">
        <v>167</v>
      </c>
      <c r="C49" s="50"/>
      <c r="D49" s="43">
        <f>D50</f>
        <v>50</v>
      </c>
      <c r="E49" s="48"/>
      <c r="F49" s="45"/>
      <c r="G49" s="45"/>
      <c r="H49" s="45"/>
      <c r="I49" s="47"/>
    </row>
    <row r="50" s="5" customFormat="1" ht="81" customHeight="1" spans="1:9">
      <c r="A50" s="51">
        <v>1</v>
      </c>
      <c r="B50" s="38" t="s">
        <v>168</v>
      </c>
      <c r="C50" s="39" t="s">
        <v>149</v>
      </c>
      <c r="D50" s="39">
        <v>50</v>
      </c>
      <c r="E50" s="38" t="s">
        <v>169</v>
      </c>
      <c r="F50" s="39" t="s">
        <v>19</v>
      </c>
      <c r="G50" s="39" t="s">
        <v>170</v>
      </c>
      <c r="H50" s="39" t="s">
        <v>137</v>
      </c>
      <c r="I50" s="61"/>
    </row>
    <row r="51" s="7" customFormat="1" ht="30" customHeight="1" spans="1:9">
      <c r="A51" s="50" t="s">
        <v>171</v>
      </c>
      <c r="B51" s="52" t="s">
        <v>172</v>
      </c>
      <c r="C51" s="50"/>
      <c r="D51" s="43">
        <f>SUM(D52:D53)</f>
        <v>181.2</v>
      </c>
      <c r="E51" s="48"/>
      <c r="F51" s="45"/>
      <c r="G51" s="45"/>
      <c r="H51" s="45"/>
      <c r="I51" s="47"/>
    </row>
    <row r="52" s="5" customFormat="1" ht="51" customHeight="1" spans="1:9">
      <c r="A52" s="53" t="s">
        <v>14</v>
      </c>
      <c r="B52" s="44" t="s">
        <v>173</v>
      </c>
      <c r="C52" s="39" t="s">
        <v>149</v>
      </c>
      <c r="D52" s="43">
        <v>5</v>
      </c>
      <c r="E52" s="38" t="s">
        <v>174</v>
      </c>
      <c r="F52" s="39" t="s">
        <v>19</v>
      </c>
      <c r="G52" s="39" t="s">
        <v>175</v>
      </c>
      <c r="H52" s="39" t="s">
        <v>137</v>
      </c>
      <c r="I52" s="61" t="s">
        <v>176</v>
      </c>
    </row>
    <row r="53" s="5" customFormat="1" ht="31" customHeight="1" spans="1:9">
      <c r="A53" s="53" t="s">
        <v>116</v>
      </c>
      <c r="B53" s="44" t="s">
        <v>177</v>
      </c>
      <c r="C53" s="51"/>
      <c r="D53" s="43">
        <f>SUM(D54:D60)</f>
        <v>176.2</v>
      </c>
      <c r="E53" s="38"/>
      <c r="F53" s="39"/>
      <c r="G53" s="39"/>
      <c r="H53" s="39"/>
      <c r="I53" s="61"/>
    </row>
    <row r="54" ht="61" customHeight="1" spans="1:9">
      <c r="A54" s="51">
        <v>1</v>
      </c>
      <c r="B54" s="38" t="s">
        <v>178</v>
      </c>
      <c r="C54" s="51" t="s">
        <v>149</v>
      </c>
      <c r="D54" s="39">
        <f>4.9+23</f>
        <v>27.9</v>
      </c>
      <c r="E54" s="38" t="s">
        <v>179</v>
      </c>
      <c r="F54" s="39" t="s">
        <v>19</v>
      </c>
      <c r="G54" s="39" t="s">
        <v>52</v>
      </c>
      <c r="H54" s="39" t="s">
        <v>21</v>
      </c>
      <c r="I54" s="61" t="s">
        <v>180</v>
      </c>
    </row>
    <row r="55" ht="63" customHeight="1" spans="1:9">
      <c r="A55" s="51">
        <v>2</v>
      </c>
      <c r="B55" s="38" t="s">
        <v>181</v>
      </c>
      <c r="C55" s="51" t="s">
        <v>149</v>
      </c>
      <c r="D55" s="39">
        <f>5.8+20</f>
        <v>25.8</v>
      </c>
      <c r="E55" s="38" t="s">
        <v>182</v>
      </c>
      <c r="F55" s="39" t="s">
        <v>19</v>
      </c>
      <c r="G55" s="39" t="s">
        <v>183</v>
      </c>
      <c r="H55" s="39" t="s">
        <v>21</v>
      </c>
      <c r="I55" s="61" t="s">
        <v>184</v>
      </c>
    </row>
    <row r="56" ht="54" customHeight="1" spans="1:9">
      <c r="A56" s="51">
        <v>3</v>
      </c>
      <c r="B56" s="38" t="s">
        <v>185</v>
      </c>
      <c r="C56" s="51" t="s">
        <v>149</v>
      </c>
      <c r="D56" s="39">
        <f>25+4.1</f>
        <v>29.1</v>
      </c>
      <c r="E56" s="38" t="s">
        <v>186</v>
      </c>
      <c r="F56" s="39" t="s">
        <v>19</v>
      </c>
      <c r="G56" s="39" t="s">
        <v>90</v>
      </c>
      <c r="H56" s="39" t="s">
        <v>21</v>
      </c>
      <c r="I56" s="61" t="s">
        <v>187</v>
      </c>
    </row>
    <row r="57" ht="66" customHeight="1" spans="1:9">
      <c r="A57" s="51">
        <v>4</v>
      </c>
      <c r="B57" s="38" t="s">
        <v>188</v>
      </c>
      <c r="C57" s="51" t="s">
        <v>149</v>
      </c>
      <c r="D57" s="39">
        <f>15.5+5.4</f>
        <v>20.9</v>
      </c>
      <c r="E57" s="38" t="s">
        <v>189</v>
      </c>
      <c r="F57" s="39" t="s">
        <v>19</v>
      </c>
      <c r="G57" s="39" t="s">
        <v>73</v>
      </c>
      <c r="H57" s="39" t="s">
        <v>21</v>
      </c>
      <c r="I57" s="61" t="s">
        <v>190</v>
      </c>
    </row>
    <row r="58" ht="60" customHeight="1" spans="1:9">
      <c r="A58" s="51">
        <v>5</v>
      </c>
      <c r="B58" s="38" t="s">
        <v>191</v>
      </c>
      <c r="C58" s="51" t="s">
        <v>149</v>
      </c>
      <c r="D58" s="39">
        <f>20+7</f>
        <v>27</v>
      </c>
      <c r="E58" s="38" t="s">
        <v>192</v>
      </c>
      <c r="F58" s="39" t="s">
        <v>19</v>
      </c>
      <c r="G58" s="39" t="s">
        <v>105</v>
      </c>
      <c r="H58" s="39" t="s">
        <v>21</v>
      </c>
      <c r="I58" s="61" t="s">
        <v>193</v>
      </c>
    </row>
    <row r="59" ht="57" customHeight="1" spans="1:9">
      <c r="A59" s="51">
        <v>6</v>
      </c>
      <c r="B59" s="38" t="s">
        <v>194</v>
      </c>
      <c r="C59" s="51" t="s">
        <v>149</v>
      </c>
      <c r="D59" s="39">
        <f>3.5+21</f>
        <v>24.5</v>
      </c>
      <c r="E59" s="38" t="s">
        <v>195</v>
      </c>
      <c r="F59" s="39" t="s">
        <v>19</v>
      </c>
      <c r="G59" s="39" t="s">
        <v>86</v>
      </c>
      <c r="H59" s="39" t="s">
        <v>21</v>
      </c>
      <c r="I59" s="61" t="s">
        <v>196</v>
      </c>
    </row>
    <row r="60" ht="94" customHeight="1" spans="1:9">
      <c r="A60" s="51">
        <v>7</v>
      </c>
      <c r="B60" s="38" t="s">
        <v>197</v>
      </c>
      <c r="C60" s="51" t="s">
        <v>198</v>
      </c>
      <c r="D60" s="39">
        <v>21</v>
      </c>
      <c r="E60" s="38" t="s">
        <v>199</v>
      </c>
      <c r="F60" s="39" t="s">
        <v>19</v>
      </c>
      <c r="G60" s="39" t="s">
        <v>66</v>
      </c>
      <c r="H60" s="39" t="s">
        <v>21</v>
      </c>
      <c r="I60" s="61" t="s">
        <v>200</v>
      </c>
    </row>
  </sheetData>
  <mergeCells count="1">
    <mergeCell ref="A1:I1"/>
  </mergeCells>
  <printOptions horizontalCentered="1"/>
  <pageMargins left="0.393055555555556" right="0.393055555555556" top="0.590277777777778" bottom="0.590277777777778" header="0.511805555555556"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2019-02-21T08:52:07Z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