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中省二批" sheetId="19" r:id="rId1"/>
    <sheet name="Sheet1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??????">#REF!</definedName>
    <definedName name="___?">#REF!</definedName>
    <definedName name="_21114">#REF!</definedName>
    <definedName name="_Fill">#REF!</definedName>
    <definedName name="_xlnm._FilterDatabase" localSheetId="0" hidden="1">中省二批!$A$7:$Y$8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_xlnm.Print_Titles" localSheetId="0">中省二批!$2:$5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<sst xmlns="http://schemas.openxmlformats.org/spreadsheetml/2006/main" count="133" uniqueCount="103">
  <si>
    <t>附件3</t>
  </si>
  <si>
    <t>华池县2023年第二批中省财政衔接推进乡村振兴补助资金分配表</t>
  </si>
  <si>
    <t>序号</t>
  </si>
  <si>
    <t>项目名称</t>
  </si>
  <si>
    <t>建设
性质（新建或续建）</t>
  </si>
  <si>
    <t>建设起
止年限</t>
  </si>
  <si>
    <t>建设
地点（以乡镇为单位细化到村）</t>
  </si>
  <si>
    <t>建设内容</t>
  </si>
  <si>
    <t>投资规模及资金来源</t>
  </si>
  <si>
    <t>中央、省级资金来源及文号</t>
  </si>
  <si>
    <t>绩效目标</t>
  </si>
  <si>
    <t>项目主管单位</t>
  </si>
  <si>
    <t>项目实施单位</t>
  </si>
  <si>
    <t>备注</t>
  </si>
  <si>
    <t>合计</t>
  </si>
  <si>
    <t>中央
资金</t>
  </si>
  <si>
    <t>省级
资金</t>
  </si>
  <si>
    <t>项目效益情况</t>
  </si>
  <si>
    <t>利益联结机制</t>
  </si>
  <si>
    <t>受益
村数
(个)</t>
  </si>
  <si>
    <t>受益户数
(万户)</t>
  </si>
  <si>
    <t>受益人数
(万人)</t>
  </si>
  <si>
    <t>单位名称</t>
  </si>
  <si>
    <t>责任人</t>
  </si>
  <si>
    <t>脱贫村</t>
  </si>
  <si>
    <t>其他村</t>
  </si>
  <si>
    <t>小计</t>
  </si>
  <si>
    <t>脱贫户（含监测对象）</t>
  </si>
  <si>
    <t>其他农户</t>
  </si>
  <si>
    <t>脱贫人口人数（含监测对象）</t>
  </si>
  <si>
    <t>其他人口人数</t>
  </si>
  <si>
    <t>合        计</t>
  </si>
  <si>
    <t>一</t>
  </si>
  <si>
    <t>产业发展</t>
  </si>
  <si>
    <t>（一）种植业</t>
  </si>
  <si>
    <t>1.绿色标准化种植基地建设</t>
  </si>
  <si>
    <t>1</t>
  </si>
  <si>
    <t>华池县菌光互补香菇数智化产业园建设项目</t>
  </si>
  <si>
    <t>新建</t>
  </si>
  <si>
    <t>2023.03-2023.12</t>
  </si>
  <si>
    <t>林镇乡范台村</t>
  </si>
  <si>
    <t>引进企业计划新建食用菌普通棚200座，新建四季出菇棚100座并安装自动化温控设备，配套新建室外给排水、供电设施工程等，总建设面积达551亩。计划年种植食用菌棒1000万棒，实现产值1亿元以上。村集体将该笔资金入股企业，每年按5%进行分红。</t>
  </si>
  <si>
    <t>甘财振兴【2023】14号</t>
  </si>
  <si>
    <t>建成后年生产食用菌棒1000万棒以上，种植示范户达到200户以上，当年建成，可生产一季，食用菌总产量8000吨以上，可实现产业产值1.0亿元.</t>
  </si>
  <si>
    <t>增加村集体经济收入，企业按照政府投资金额的5％向村集体分红五年，从第六年开始每年按照政府投资的10％进行还本，每年还本后剩余政府投资（当年还本递减后政府投资剩余部分）继续按照5%向村集体分红。</t>
  </si>
  <si>
    <t>县农业农村局</t>
  </si>
  <si>
    <t>户锋</t>
  </si>
  <si>
    <t>林镇乡人民政府</t>
  </si>
  <si>
    <t>鄂振锋</t>
  </si>
  <si>
    <t>2</t>
  </si>
  <si>
    <t>华池县菌光互补示范产业园（石咀子种植基地）建设项目</t>
  </si>
  <si>
    <t>扩建</t>
  </si>
  <si>
    <t>城壕镇余家砭村</t>
  </si>
  <si>
    <t>新修余家砭村余家砭组产业路1500米，新打深水机井2眼、960立方米大型蓄水池2个，480立方米小型蓄水池15个、灌溉系统1套、排水管道600米。共需资金200万元。</t>
  </si>
  <si>
    <t>本项目的实施，增加食用菌种植面积500亩，年可新增光伏发电收入2100万元，种植食用菌1000万棒，实现产值6100万元。同时，实现光伏+食用菌产业叠加发展，土地利用效率极大提升。</t>
  </si>
  <si>
    <t>增加村集体经济收入，企业按照政府投资金额的5％向村集体分红五年。带动周围群众务工400余人，可以为农民增加收入约600万元。</t>
  </si>
  <si>
    <t>城壕镇人民政府</t>
  </si>
  <si>
    <t>王春</t>
  </si>
  <si>
    <t>3</t>
  </si>
  <si>
    <t>悦乐镇现代瓜菜示范区建设项目</t>
  </si>
  <si>
    <t>2023.03-2023.11</t>
  </si>
  <si>
    <t>鸭洼、温台、张桥村</t>
  </si>
  <si>
    <t>我镇计划在鸭洼、温台、张桥村投资50万元新建小拱棚100座，主要种植甜瓜、黄瓜、辣子、茄子等设施瓜菜，带动周边78户农户发展设施瓜菜产业，促进群众增长收入。</t>
  </si>
  <si>
    <t>预计户均增收0.2万元。</t>
  </si>
  <si>
    <t>根据当地实际，以农户自主经营为主体，吸纳周边贫困户就业务工，发展生产性收益联结机制。</t>
  </si>
  <si>
    <t>悦乐镇人民政府</t>
  </si>
  <si>
    <t>王得祥</t>
  </si>
  <si>
    <t>(二)养殖业</t>
  </si>
  <si>
    <t>1.绿色标准化养殖基地建设</t>
  </si>
  <si>
    <t>肉牛存栏奖补项目</t>
  </si>
  <si>
    <t>2023.3-2023.11</t>
  </si>
  <si>
    <t>15个乡镇</t>
  </si>
  <si>
    <t>采取达标即奖的方式，扶持全县15个乡镇的企业、合作社、农户肉牛存栏量达到10头（包含10头）以上的每头奖补500元；达到20头（含20头）以上的每头奖补700元；达到50头（含50头）以上的每头奖补1000元。本次安排资金110万元。</t>
  </si>
  <si>
    <t>甘财振兴【2023】13号36万、甘财振兴【2023】14号</t>
  </si>
  <si>
    <t>通过扶持农户肉牛末端奖励，发展肉牛养殖规模，有效增加农户收入。</t>
  </si>
  <si>
    <t>通过奖励农户发展肉牛养殖规模，有效增加农户收入。</t>
  </si>
  <si>
    <t>县畜牧兽医站</t>
  </si>
  <si>
    <t>李新宇</t>
  </si>
  <si>
    <t>(三)村集体经济发展项目</t>
  </si>
  <si>
    <t>乔河乡墩山村村集体经济发展项目</t>
  </si>
  <si>
    <t>乔河乡火石沟门村</t>
  </si>
  <si>
    <t>依托G244打庆高速华池北出口优势，由墩山村牵头，实施村集体经济发展项目，项目总投资300万元，其中争取财政支持70万元，其余资金为乡村自筹。</t>
  </si>
  <si>
    <t>甘财振兴【2023】13号</t>
  </si>
  <si>
    <t>依托高速公路建设，发展路衍经济，带动当地群众增收。</t>
  </si>
  <si>
    <t>有效带动周边群众发展第三服务产业，村集体通过效益分红收益，预计年增加村集体经营收入4万元以上。</t>
  </si>
  <si>
    <t>乔河乡人民政府</t>
  </si>
  <si>
    <t>闫育龙</t>
  </si>
  <si>
    <t>五蛟镇杜右手村村集体经济发展肉牛养殖入股项目</t>
  </si>
  <si>
    <t>五蛟镇杜右手村</t>
  </si>
  <si>
    <t>将70万元扶持资金入股到华池县红岩种养殖农民专业合作社，用于发展肉牛产业，扶持资金主要用于购买肉牛，配套打草机、粉碎机、拌草机等机械设备。</t>
  </si>
  <si>
    <t>项目建成后，带动周边群众发展肉牛养殖产业，增加群众收入，合作社每年按照入股资金的6%为村集体分红4.2万元。</t>
  </si>
  <si>
    <t>项目建成后，带动周边群众发展肉牛养殖产业，增加群众收入，合作社每年按照入股资金的比例为村集体分红。</t>
  </si>
  <si>
    <t>五蛟镇人民政府</t>
  </si>
  <si>
    <t>张军明</t>
  </si>
  <si>
    <t>二、基础设施</t>
  </si>
  <si>
    <t>省级乡村建设示范村</t>
  </si>
  <si>
    <t>林镇乡、山庄乡、城壕镇</t>
  </si>
  <si>
    <t>省级乡村建设示范村：
林镇乡范台村137万元:
山庄乡山庄村150万元:新修山庄组入户水泥道路1.38公里，梁沟门组入户水泥道路1.97公里，车砭组入户水泥道路1.55公里。
城壕镇城壕村200万元。</t>
  </si>
  <si>
    <t>切实推动产业发展，改善建设村容村貌、提升基础设施。</t>
  </si>
  <si>
    <t>县乡村振兴局</t>
  </si>
  <si>
    <t>赵志武</t>
  </si>
  <si>
    <t>林镇乡人民政府、山庄乡人民政府、城壕镇人民政府</t>
  </si>
  <si>
    <t>鄂振锋、贺虎虎、王春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</si>
</sst>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</numFmts>
  <fonts count="41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方正小标宋简体"/>
      <charset val="134"/>
    </font>
    <font>
      <sz val="20"/>
      <name val="黑体"/>
      <charset val="134"/>
    </font>
    <font>
      <sz val="2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28"/>
      <name val="方正小标宋简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20"/>
      <name val="楷体"/>
      <charset val="134"/>
    </font>
    <font>
      <b/>
      <sz val="20"/>
      <name val="仿宋_GB2312"/>
      <charset val="134"/>
    </font>
    <font>
      <sz val="20"/>
      <name val="宋体"/>
      <charset val="134"/>
      <scheme val="minor"/>
    </font>
    <font>
      <sz val="20"/>
      <color theme="1"/>
      <name val="黑体"/>
      <charset val="134"/>
    </font>
    <font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0" applyProtection="0"/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38" fillId="0" borderId="0"/>
    <xf numFmtId="0" fontId="29" fillId="0" borderId="0">
      <alignment vertical="center"/>
    </xf>
    <xf numFmtId="0" fontId="0" fillId="0" borderId="0">
      <alignment vertical="center"/>
    </xf>
    <xf numFmtId="0" fontId="40" fillId="0" borderId="0"/>
  </cellStyleXfs>
  <cellXfs count="67">
    <xf numFmtId="0" fontId="0" fillId="0" borderId="0" xfId="0">
      <alignment vertical="center"/>
    </xf>
    <xf numFmtId="0" fontId="1" fillId="0" borderId="0" xfId="55" applyNumberFormat="1" applyFont="1" applyFill="1" applyBorder="1" applyAlignment="1">
      <alignment vertical="center" wrapText="1"/>
    </xf>
    <xf numFmtId="0" fontId="2" fillId="0" borderId="0" xfId="55" applyNumberFormat="1" applyFont="1" applyFill="1" applyBorder="1" applyAlignment="1">
      <alignment vertical="center" wrapText="1"/>
    </xf>
    <xf numFmtId="0" fontId="3" fillId="0" borderId="0" xfId="55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55" applyNumberFormat="1" applyFont="1" applyFill="1" applyBorder="1" applyAlignment="1">
      <alignment horizontal="center" vertical="center" wrapText="1"/>
    </xf>
    <xf numFmtId="0" fontId="8" fillId="0" borderId="0" xfId="55" applyNumberFormat="1" applyFont="1" applyFill="1" applyBorder="1" applyAlignment="1">
      <alignment horizontal="left" vertical="center" wrapText="1"/>
    </xf>
    <xf numFmtId="0" fontId="8" fillId="0" borderId="0" xfId="55" applyNumberFormat="1" applyFont="1" applyFill="1" applyBorder="1" applyAlignment="1">
      <alignment horizontal="center" vertical="center" wrapText="1"/>
    </xf>
    <xf numFmtId="0" fontId="8" fillId="0" borderId="0" xfId="55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0" xfId="55" applyNumberFormat="1" applyFont="1" applyFill="1" applyAlignment="1">
      <alignment horizontal="left" vertical="center" wrapText="1"/>
    </xf>
    <xf numFmtId="0" fontId="9" fillId="0" borderId="0" xfId="55" applyNumberFormat="1" applyFont="1" applyFill="1" applyAlignment="1">
      <alignment horizontal="left" vertical="center" wrapText="1"/>
    </xf>
    <xf numFmtId="0" fontId="1" fillId="0" borderId="0" xfId="55" applyNumberFormat="1" applyFont="1" applyFill="1" applyBorder="1" applyAlignment="1">
      <alignment horizontal="center" vertical="center" wrapText="1"/>
    </xf>
    <xf numFmtId="0" fontId="1" fillId="0" borderId="0" xfId="55" applyNumberFormat="1" applyFont="1" applyFill="1" applyBorder="1" applyAlignment="1">
      <alignment horizontal="left" vertical="center" wrapText="1"/>
    </xf>
    <xf numFmtId="0" fontId="10" fillId="0" borderId="0" xfId="55" applyNumberFormat="1" applyFont="1" applyFill="1" applyAlignment="1">
      <alignment horizontal="center" vertical="center" wrapText="1"/>
    </xf>
    <xf numFmtId="0" fontId="10" fillId="0" borderId="0" xfId="55" applyNumberFormat="1" applyFont="1" applyFill="1" applyAlignment="1">
      <alignment horizontal="left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>
      <alignment horizontal="center" vertical="center" wrapText="1"/>
    </xf>
    <xf numFmtId="0" fontId="3" fillId="0" borderId="3" xfId="55" applyNumberFormat="1" applyFont="1" applyFill="1" applyBorder="1" applyAlignment="1">
      <alignment horizontal="center" vertical="center" wrapText="1"/>
    </xf>
    <xf numFmtId="0" fontId="11" fillId="0" borderId="2" xfId="55" applyNumberFormat="1" applyFont="1" applyFill="1" applyBorder="1" applyAlignment="1">
      <alignment horizontal="center" vertical="center" wrapText="1"/>
    </xf>
    <xf numFmtId="0" fontId="12" fillId="0" borderId="3" xfId="55" applyNumberFormat="1" applyFont="1" applyFill="1" applyBorder="1" applyAlignment="1">
      <alignment horizontal="left" vertical="center" wrapText="1"/>
    </xf>
    <xf numFmtId="0" fontId="12" fillId="0" borderId="3" xfId="55" applyNumberFormat="1" applyFont="1" applyFill="1" applyBorder="1" applyAlignment="1">
      <alignment horizontal="center" vertical="center" wrapText="1"/>
    </xf>
    <xf numFmtId="0" fontId="12" fillId="0" borderId="4" xfId="55" applyNumberFormat="1" applyFont="1" applyFill="1" applyBorder="1" applyAlignment="1">
      <alignment horizontal="left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54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 applyProtection="1">
      <alignment vertical="center" wrapText="1"/>
    </xf>
    <xf numFmtId="0" fontId="4" fillId="0" borderId="1" xfId="55" applyNumberFormat="1" applyFont="1" applyFill="1" applyBorder="1" applyAlignment="1">
      <alignment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3" fillId="0" borderId="5" xfId="55" applyNumberFormat="1" applyFont="1" applyFill="1" applyBorder="1" applyAlignment="1">
      <alignment horizontal="center" vertical="center" wrapText="1"/>
    </xf>
    <xf numFmtId="0" fontId="3" fillId="0" borderId="6" xfId="55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Title" xfId="54"/>
    <cellStyle name="常规 2" xfId="55"/>
    <cellStyle name="常规 10 3 2" xfId="56"/>
    <cellStyle name="常规 100" xfId="57"/>
    <cellStyle name="常规 11" xfId="58"/>
    <cellStyle name="常规 18" xfId="59"/>
    <cellStyle name="常规 4" xfId="60"/>
    <cellStyle name="常规 7" xfId="61"/>
  </cellStyles>
  <tableStyles count="0" defaultTableStyle="TableStyleMedium2" defaultPivotStyle="PivotStyleLight16"/>
  <colors>
    <mruColors>
      <color rgb="00679DBA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28"/>
  <sheetViews>
    <sheetView tabSelected="1" zoomScale="40" zoomScaleNormal="40" workbookViewId="0">
      <pane ySplit="5" topLeftCell="A6" activePane="bottomLeft" state="frozen"/>
      <selection/>
      <selection pane="bottomLeft" activeCell="A2" sqref="A2:Y2"/>
    </sheetView>
  </sheetViews>
  <sheetFormatPr defaultColWidth="9" defaultRowHeight="22.5"/>
  <cols>
    <col min="1" max="1" width="6.775" style="8" customWidth="1"/>
    <col min="2" max="2" width="23.175" style="9" customWidth="1"/>
    <col min="3" max="3" width="8.55833333333333" style="10" customWidth="1"/>
    <col min="4" max="4" width="15.7" style="10" customWidth="1"/>
    <col min="5" max="5" width="22.0416666666667" style="10" customWidth="1"/>
    <col min="6" max="6" width="61.0666666666667" style="9" customWidth="1"/>
    <col min="7" max="7" width="13.8583333333333" style="10" customWidth="1"/>
    <col min="8" max="8" width="9.55" style="10" customWidth="1"/>
    <col min="9" max="9" width="9.76666666666667" style="10" customWidth="1"/>
    <col min="10" max="10" width="13.7416666666667" style="10" customWidth="1"/>
    <col min="11" max="11" width="35" style="9" customWidth="1"/>
    <col min="12" max="12" width="41.5833333333333" style="9" customWidth="1"/>
    <col min="13" max="14" width="9.64166666666667" style="10" customWidth="1"/>
    <col min="15" max="20" width="16.5833333333333" style="10" customWidth="1"/>
    <col min="21" max="21" width="14.3166666666667" style="11" customWidth="1"/>
    <col min="22" max="22" width="13.5666666666667" style="11" customWidth="1"/>
    <col min="23" max="23" width="22.5" style="10" customWidth="1"/>
    <col min="24" max="24" width="12.2666666666667" style="10" customWidth="1"/>
    <col min="25" max="25" width="9" style="10" customWidth="1"/>
    <col min="26" max="16384" width="9" style="12"/>
  </cols>
  <sheetData>
    <row r="1" s="1" customFormat="1" ht="36" customHeight="1" spans="1:25">
      <c r="A1" s="13" t="s">
        <v>0</v>
      </c>
      <c r="B1" s="14"/>
      <c r="C1" s="15"/>
      <c r="D1" s="15"/>
      <c r="E1" s="15"/>
      <c r="F1" s="16"/>
      <c r="G1" s="15"/>
      <c r="H1" s="15"/>
      <c r="I1" s="15"/>
      <c r="J1" s="15"/>
      <c r="K1" s="16"/>
      <c r="L1" s="16"/>
      <c r="M1" s="15"/>
      <c r="N1" s="15"/>
      <c r="O1" s="15"/>
      <c r="P1" s="15"/>
      <c r="Q1" s="15"/>
      <c r="R1" s="15"/>
      <c r="S1" s="15"/>
      <c r="T1" s="15"/>
      <c r="W1" s="15"/>
      <c r="X1" s="15"/>
      <c r="Y1" s="15"/>
    </row>
    <row r="2" s="2" customFormat="1" ht="69" customHeight="1" spans="1:25">
      <c r="A2" s="17" t="s">
        <v>1</v>
      </c>
      <c r="B2" s="18"/>
      <c r="C2" s="17"/>
      <c r="D2" s="17"/>
      <c r="E2" s="17"/>
      <c r="F2" s="18"/>
      <c r="G2" s="17"/>
      <c r="H2" s="17"/>
      <c r="I2" s="17"/>
      <c r="J2" s="17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="3" customFormat="1" ht="48" customHeight="1" spans="1:2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1"/>
      <c r="I3" s="21"/>
      <c r="J3" s="19" t="s">
        <v>9</v>
      </c>
      <c r="K3" s="19"/>
      <c r="L3" s="19" t="s">
        <v>10</v>
      </c>
      <c r="M3" s="19"/>
      <c r="N3" s="19"/>
      <c r="O3" s="19"/>
      <c r="P3" s="19"/>
      <c r="Q3" s="19"/>
      <c r="R3" s="19"/>
      <c r="S3" s="19"/>
      <c r="T3" s="19"/>
      <c r="U3" s="19" t="s">
        <v>11</v>
      </c>
      <c r="V3" s="19"/>
      <c r="W3" s="19" t="s">
        <v>12</v>
      </c>
      <c r="X3" s="19"/>
      <c r="Y3" s="65" t="s">
        <v>13</v>
      </c>
    </row>
    <row r="4" s="3" customFormat="1" ht="109.8" customHeight="1" spans="1:25">
      <c r="A4" s="19"/>
      <c r="B4" s="19"/>
      <c r="C4" s="19"/>
      <c r="D4" s="19"/>
      <c r="E4" s="19"/>
      <c r="F4" s="19"/>
      <c r="G4" s="19" t="s">
        <v>14</v>
      </c>
      <c r="H4" s="19" t="s">
        <v>15</v>
      </c>
      <c r="I4" s="19" t="s">
        <v>16</v>
      </c>
      <c r="J4" s="19"/>
      <c r="K4" s="19" t="s">
        <v>17</v>
      </c>
      <c r="L4" s="19" t="s">
        <v>18</v>
      </c>
      <c r="M4" s="19" t="s">
        <v>19</v>
      </c>
      <c r="N4" s="19"/>
      <c r="O4" s="19" t="s">
        <v>20</v>
      </c>
      <c r="P4" s="19"/>
      <c r="Q4" s="19"/>
      <c r="R4" s="19" t="s">
        <v>21</v>
      </c>
      <c r="S4" s="19"/>
      <c r="T4" s="19"/>
      <c r="U4" s="19" t="s">
        <v>22</v>
      </c>
      <c r="V4" s="19" t="s">
        <v>23</v>
      </c>
      <c r="W4" s="19" t="s">
        <v>22</v>
      </c>
      <c r="X4" s="19" t="s">
        <v>23</v>
      </c>
      <c r="Y4" s="66"/>
    </row>
    <row r="5" s="3" customFormat="1" ht="121" customHeight="1" spans="1: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53" t="s">
        <v>24</v>
      </c>
      <c r="N5" s="53" t="s">
        <v>25</v>
      </c>
      <c r="O5" s="53" t="s">
        <v>26</v>
      </c>
      <c r="P5" s="53" t="s">
        <v>27</v>
      </c>
      <c r="Q5" s="53" t="s">
        <v>28</v>
      </c>
      <c r="R5" s="53" t="s">
        <v>26</v>
      </c>
      <c r="S5" s="53" t="s">
        <v>29</v>
      </c>
      <c r="T5" s="53" t="s">
        <v>30</v>
      </c>
      <c r="U5" s="19"/>
      <c r="V5" s="19"/>
      <c r="W5" s="19"/>
      <c r="X5" s="19"/>
      <c r="Y5" s="19"/>
    </row>
    <row r="6" s="3" customFormat="1" ht="88" customHeight="1" spans="1:25">
      <c r="A6" s="22" t="s">
        <v>31</v>
      </c>
      <c r="B6" s="23"/>
      <c r="C6" s="24"/>
      <c r="D6" s="24"/>
      <c r="E6" s="24"/>
      <c r="F6" s="25"/>
      <c r="G6" s="26">
        <f>G7+G19</f>
        <v>1787</v>
      </c>
      <c r="H6" s="26">
        <f>H7+H19</f>
        <v>176</v>
      </c>
      <c r="I6" s="26">
        <f>I7+I19</f>
        <v>1611</v>
      </c>
      <c r="J6" s="19"/>
      <c r="K6" s="38"/>
      <c r="L6" s="3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4" customFormat="1" ht="67" customHeight="1" spans="1:25">
      <c r="A7" s="27" t="s">
        <v>32</v>
      </c>
      <c r="B7" s="28" t="s">
        <v>33</v>
      </c>
      <c r="C7" s="29"/>
      <c r="D7" s="29"/>
      <c r="E7" s="30"/>
      <c r="F7" s="31"/>
      <c r="G7" s="32">
        <f>G8+G13+G16</f>
        <v>1300</v>
      </c>
      <c r="H7" s="32">
        <f>H8+H13+H16</f>
        <v>176</v>
      </c>
      <c r="I7" s="32">
        <f>I8+I13+I16</f>
        <v>1124</v>
      </c>
      <c r="J7" s="27"/>
      <c r="K7" s="45"/>
      <c r="L7" s="45"/>
      <c r="M7" s="27"/>
      <c r="N7" s="27"/>
      <c r="O7" s="27"/>
      <c r="P7" s="27"/>
      <c r="Q7" s="27"/>
      <c r="R7" s="27"/>
      <c r="S7" s="27"/>
      <c r="T7" s="27"/>
      <c r="U7" s="26"/>
      <c r="V7" s="26"/>
      <c r="W7" s="45"/>
      <c r="X7" s="45"/>
      <c r="Y7" s="26"/>
    </row>
    <row r="8" s="4" customFormat="1" ht="67" customHeight="1" spans="1:25">
      <c r="A8" s="27"/>
      <c r="B8" s="33" t="s">
        <v>34</v>
      </c>
      <c r="C8" s="34"/>
      <c r="D8" s="34"/>
      <c r="E8" s="35"/>
      <c r="F8" s="31"/>
      <c r="G8" s="32">
        <f>G9</f>
        <v>1050</v>
      </c>
      <c r="H8" s="32">
        <f>H9</f>
        <v>0</v>
      </c>
      <c r="I8" s="32">
        <f>I9</f>
        <v>1050</v>
      </c>
      <c r="J8" s="27"/>
      <c r="K8" s="45"/>
      <c r="L8" s="45"/>
      <c r="M8" s="27"/>
      <c r="N8" s="27"/>
      <c r="O8" s="27"/>
      <c r="P8" s="27"/>
      <c r="Q8" s="27"/>
      <c r="R8" s="27"/>
      <c r="S8" s="27"/>
      <c r="T8" s="27"/>
      <c r="U8" s="26"/>
      <c r="V8" s="26"/>
      <c r="W8" s="45"/>
      <c r="X8" s="45"/>
      <c r="Y8" s="26"/>
    </row>
    <row r="9" s="4" customFormat="1" ht="70" customHeight="1" spans="1:25">
      <c r="A9" s="27"/>
      <c r="B9" s="36" t="s">
        <v>35</v>
      </c>
      <c r="C9" s="36"/>
      <c r="D9" s="36"/>
      <c r="E9" s="37"/>
      <c r="F9" s="38"/>
      <c r="G9" s="26">
        <f>SUM(G10:G12)</f>
        <v>1050</v>
      </c>
      <c r="H9" s="26">
        <f>SUM(H10:H12)</f>
        <v>0</v>
      </c>
      <c r="I9" s="26">
        <f>SUM(I10:I12)</f>
        <v>1050</v>
      </c>
      <c r="J9" s="26"/>
      <c r="K9" s="54"/>
      <c r="L9" s="54"/>
      <c r="M9" s="26"/>
      <c r="N9" s="26"/>
      <c r="O9" s="26"/>
      <c r="P9" s="26"/>
      <c r="Q9" s="26"/>
      <c r="R9" s="26"/>
      <c r="S9" s="26"/>
      <c r="T9" s="26"/>
      <c r="U9" s="63"/>
      <c r="V9" s="63"/>
      <c r="W9" s="26"/>
      <c r="X9" s="26"/>
      <c r="Y9" s="26"/>
    </row>
    <row r="10" s="5" customFormat="1" ht="290" customHeight="1" spans="1:223">
      <c r="A10" s="39" t="s">
        <v>36</v>
      </c>
      <c r="B10" s="40" t="s">
        <v>37</v>
      </c>
      <c r="C10" s="32" t="s">
        <v>38</v>
      </c>
      <c r="D10" s="41" t="s">
        <v>39</v>
      </c>
      <c r="E10" s="32" t="s">
        <v>40</v>
      </c>
      <c r="F10" s="40" t="s">
        <v>41</v>
      </c>
      <c r="G10" s="32">
        <v>800</v>
      </c>
      <c r="H10" s="42"/>
      <c r="I10" s="32">
        <v>800</v>
      </c>
      <c r="J10" s="55" t="s">
        <v>42</v>
      </c>
      <c r="K10" s="40" t="s">
        <v>43</v>
      </c>
      <c r="L10" s="56" t="s">
        <v>44</v>
      </c>
      <c r="M10" s="32"/>
      <c r="N10" s="32">
        <v>1</v>
      </c>
      <c r="O10" s="32">
        <v>0.02</v>
      </c>
      <c r="P10" s="32">
        <v>0.001</v>
      </c>
      <c r="Q10" s="32">
        <v>0.019</v>
      </c>
      <c r="R10" s="32">
        <v>0.0709</v>
      </c>
      <c r="S10" s="32">
        <v>0.0055</v>
      </c>
      <c r="T10" s="32">
        <v>0.0654</v>
      </c>
      <c r="U10" s="45" t="s">
        <v>45</v>
      </c>
      <c r="V10" s="46" t="s">
        <v>46</v>
      </c>
      <c r="W10" s="45" t="s">
        <v>47</v>
      </c>
      <c r="X10" s="46" t="s">
        <v>48</v>
      </c>
      <c r="Y10" s="42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</row>
    <row r="11" s="5" customFormat="1" ht="260" customHeight="1" spans="1:223">
      <c r="A11" s="39" t="s">
        <v>49</v>
      </c>
      <c r="B11" s="40" t="s">
        <v>50</v>
      </c>
      <c r="C11" s="32" t="s">
        <v>51</v>
      </c>
      <c r="D11" s="41" t="s">
        <v>39</v>
      </c>
      <c r="E11" s="43" t="s">
        <v>52</v>
      </c>
      <c r="F11" s="44" t="s">
        <v>53</v>
      </c>
      <c r="G11" s="43">
        <v>200</v>
      </c>
      <c r="H11" s="42"/>
      <c r="I11" s="43">
        <v>200</v>
      </c>
      <c r="J11" s="55" t="s">
        <v>42</v>
      </c>
      <c r="K11" s="40" t="s">
        <v>54</v>
      </c>
      <c r="L11" s="54" t="s">
        <v>55</v>
      </c>
      <c r="M11" s="32">
        <v>1</v>
      </c>
      <c r="N11" s="32"/>
      <c r="O11" s="32">
        <v>0.0325</v>
      </c>
      <c r="P11" s="32">
        <v>0.011</v>
      </c>
      <c r="Q11" s="32">
        <v>0.0215</v>
      </c>
      <c r="R11" s="32">
        <v>0.1473</v>
      </c>
      <c r="S11" s="32">
        <v>0.0625</v>
      </c>
      <c r="T11" s="32">
        <v>0.0848</v>
      </c>
      <c r="U11" s="45" t="s">
        <v>45</v>
      </c>
      <c r="V11" s="46" t="s">
        <v>46</v>
      </c>
      <c r="W11" s="45" t="s">
        <v>56</v>
      </c>
      <c r="X11" s="46" t="s">
        <v>57</v>
      </c>
      <c r="Y11" s="42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</row>
    <row r="12" s="6" customFormat="1" ht="163" customHeight="1" spans="1:25">
      <c r="A12" s="39" t="s">
        <v>58</v>
      </c>
      <c r="B12" s="45" t="s">
        <v>59</v>
      </c>
      <c r="C12" s="27" t="s">
        <v>38</v>
      </c>
      <c r="D12" s="41" t="s">
        <v>60</v>
      </c>
      <c r="E12" s="45" t="s">
        <v>61</v>
      </c>
      <c r="F12" s="45" t="s">
        <v>62</v>
      </c>
      <c r="G12" s="32">
        <v>50</v>
      </c>
      <c r="H12" s="46"/>
      <c r="I12" s="32">
        <v>50</v>
      </c>
      <c r="J12" s="55" t="s">
        <v>42</v>
      </c>
      <c r="K12" s="57" t="s">
        <v>63</v>
      </c>
      <c r="L12" s="45" t="s">
        <v>64</v>
      </c>
      <c r="M12" s="27">
        <v>0</v>
      </c>
      <c r="N12" s="27">
        <v>3</v>
      </c>
      <c r="O12" s="58">
        <v>0.0078</v>
      </c>
      <c r="P12" s="59">
        <v>0.0001</v>
      </c>
      <c r="Q12" s="32">
        <v>0.0077</v>
      </c>
      <c r="R12" s="59">
        <v>0.019</v>
      </c>
      <c r="S12" s="59">
        <v>0.0003</v>
      </c>
      <c r="T12" s="32">
        <v>0.0187</v>
      </c>
      <c r="U12" s="45" t="s">
        <v>45</v>
      </c>
      <c r="V12" s="46" t="s">
        <v>46</v>
      </c>
      <c r="W12" s="45" t="s">
        <v>65</v>
      </c>
      <c r="X12" s="46" t="s">
        <v>66</v>
      </c>
      <c r="Y12" s="46"/>
    </row>
    <row r="13" s="4" customFormat="1" ht="65" customHeight="1" spans="1:25">
      <c r="A13" s="27"/>
      <c r="B13" s="33" t="s">
        <v>67</v>
      </c>
      <c r="C13" s="34"/>
      <c r="D13" s="34"/>
      <c r="E13" s="47"/>
      <c r="F13" s="38"/>
      <c r="G13" s="26">
        <f>SUM(G14)</f>
        <v>110</v>
      </c>
      <c r="H13" s="26">
        <f>SUM(H14)</f>
        <v>36</v>
      </c>
      <c r="I13" s="26">
        <f>SUM(I14)</f>
        <v>74</v>
      </c>
      <c r="J13" s="26"/>
      <c r="K13" s="54"/>
      <c r="L13" s="54"/>
      <c r="M13" s="26"/>
      <c r="N13" s="26"/>
      <c r="O13" s="26"/>
      <c r="P13" s="26"/>
      <c r="Q13" s="26"/>
      <c r="R13" s="26"/>
      <c r="S13" s="26"/>
      <c r="T13" s="26"/>
      <c r="U13" s="63"/>
      <c r="V13" s="63"/>
      <c r="W13" s="26"/>
      <c r="X13" s="26"/>
      <c r="Y13" s="26"/>
    </row>
    <row r="14" s="4" customFormat="1" ht="61" customHeight="1" spans="1:25">
      <c r="A14" s="27"/>
      <c r="B14" s="48" t="s">
        <v>68</v>
      </c>
      <c r="C14" s="49"/>
      <c r="D14" s="49"/>
      <c r="E14" s="50"/>
      <c r="F14" s="38"/>
      <c r="G14" s="26">
        <f>SUM(G15:G15)</f>
        <v>110</v>
      </c>
      <c r="H14" s="26">
        <f>SUM(H15:H15)</f>
        <v>36</v>
      </c>
      <c r="I14" s="26">
        <f>SUM(I15:I15)</f>
        <v>74</v>
      </c>
      <c r="J14" s="26"/>
      <c r="K14" s="54"/>
      <c r="L14" s="54"/>
      <c r="M14" s="26"/>
      <c r="N14" s="26"/>
      <c r="O14" s="26"/>
      <c r="P14" s="26"/>
      <c r="Q14" s="26"/>
      <c r="R14" s="26"/>
      <c r="S14" s="26"/>
      <c r="T14" s="26"/>
      <c r="U14" s="63"/>
      <c r="V14" s="27"/>
      <c r="W14" s="26"/>
      <c r="X14" s="26"/>
      <c r="Y14" s="26"/>
    </row>
    <row r="15" s="7" customFormat="1" ht="198" customHeight="1" spans="1:223">
      <c r="A15" s="32">
        <v>1</v>
      </c>
      <c r="B15" s="40" t="s">
        <v>69</v>
      </c>
      <c r="C15" s="40" t="s">
        <v>38</v>
      </c>
      <c r="D15" s="45" t="s">
        <v>70</v>
      </c>
      <c r="E15" s="40" t="s">
        <v>71</v>
      </c>
      <c r="F15" s="40" t="s">
        <v>72</v>
      </c>
      <c r="G15" s="32">
        <v>110</v>
      </c>
      <c r="H15" s="51">
        <v>36</v>
      </c>
      <c r="I15" s="51">
        <v>74</v>
      </c>
      <c r="J15" s="55" t="s">
        <v>73</v>
      </c>
      <c r="K15" s="40" t="s">
        <v>74</v>
      </c>
      <c r="L15" s="40" t="s">
        <v>75</v>
      </c>
      <c r="M15" s="32">
        <v>56</v>
      </c>
      <c r="N15" s="32"/>
      <c r="O15" s="60">
        <v>0.9242</v>
      </c>
      <c r="P15" s="61">
        <v>0.9242</v>
      </c>
      <c r="Q15" s="61">
        <v>0</v>
      </c>
      <c r="R15" s="64">
        <v>3.5645</v>
      </c>
      <c r="S15" s="61">
        <v>3.5645</v>
      </c>
      <c r="T15" s="61">
        <v>0</v>
      </c>
      <c r="U15" s="41" t="s">
        <v>45</v>
      </c>
      <c r="V15" s="46" t="s">
        <v>46</v>
      </c>
      <c r="W15" s="41" t="s">
        <v>76</v>
      </c>
      <c r="X15" s="46" t="s">
        <v>77</v>
      </c>
      <c r="Y15" s="4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</row>
    <row r="16" s="4" customFormat="1" ht="65" customHeight="1" spans="1:25">
      <c r="A16" s="27"/>
      <c r="B16" s="33" t="s">
        <v>78</v>
      </c>
      <c r="C16" s="34"/>
      <c r="D16" s="34"/>
      <c r="E16" s="47"/>
      <c r="F16" s="38"/>
      <c r="G16" s="26">
        <f>SUM(G17:G18)</f>
        <v>140</v>
      </c>
      <c r="H16" s="26">
        <f>SUM(H17:H18)</f>
        <v>140</v>
      </c>
      <c r="I16" s="26"/>
      <c r="J16" s="26"/>
      <c r="K16" s="54"/>
      <c r="L16" s="54"/>
      <c r="M16" s="26"/>
      <c r="N16" s="26"/>
      <c r="O16" s="26"/>
      <c r="P16" s="26"/>
      <c r="Q16" s="26"/>
      <c r="R16" s="26"/>
      <c r="S16" s="26"/>
      <c r="T16" s="26"/>
      <c r="U16" s="63"/>
      <c r="V16" s="63"/>
      <c r="W16" s="26"/>
      <c r="X16" s="26"/>
      <c r="Y16" s="26"/>
    </row>
    <row r="17" s="6" customFormat="1" ht="174" customHeight="1" spans="1:25">
      <c r="A17" s="39" t="s">
        <v>36</v>
      </c>
      <c r="B17" s="45" t="s">
        <v>79</v>
      </c>
      <c r="C17" s="27" t="s">
        <v>38</v>
      </c>
      <c r="D17" s="41" t="s">
        <v>60</v>
      </c>
      <c r="E17" s="45" t="s">
        <v>80</v>
      </c>
      <c r="F17" s="45" t="s">
        <v>81</v>
      </c>
      <c r="G17" s="32">
        <v>70</v>
      </c>
      <c r="H17" s="32">
        <v>70</v>
      </c>
      <c r="I17" s="46"/>
      <c r="J17" s="55" t="s">
        <v>82</v>
      </c>
      <c r="K17" s="57" t="s">
        <v>83</v>
      </c>
      <c r="L17" s="45" t="s">
        <v>84</v>
      </c>
      <c r="M17" s="27"/>
      <c r="N17" s="27">
        <v>1</v>
      </c>
      <c r="O17" s="58">
        <v>0.012</v>
      </c>
      <c r="P17" s="59">
        <v>0.0035</v>
      </c>
      <c r="Q17" s="32">
        <v>0.0085</v>
      </c>
      <c r="R17" s="59">
        <v>0.0512</v>
      </c>
      <c r="S17" s="59">
        <v>0.0145</v>
      </c>
      <c r="T17" s="32">
        <v>0.0367</v>
      </c>
      <c r="U17" s="45" t="s">
        <v>45</v>
      </c>
      <c r="V17" s="46" t="s">
        <v>46</v>
      </c>
      <c r="W17" s="45" t="s">
        <v>85</v>
      </c>
      <c r="X17" s="46" t="s">
        <v>86</v>
      </c>
      <c r="Y17" s="46"/>
    </row>
    <row r="18" s="6" customFormat="1" ht="181" customHeight="1" spans="1:25">
      <c r="A18" s="39" t="s">
        <v>49</v>
      </c>
      <c r="B18" s="45" t="s">
        <v>87</v>
      </c>
      <c r="C18" s="27" t="s">
        <v>38</v>
      </c>
      <c r="D18" s="41" t="s">
        <v>60</v>
      </c>
      <c r="E18" s="45" t="s">
        <v>88</v>
      </c>
      <c r="F18" s="45" t="s">
        <v>89</v>
      </c>
      <c r="G18" s="32">
        <v>70</v>
      </c>
      <c r="H18" s="32">
        <v>70</v>
      </c>
      <c r="I18" s="46"/>
      <c r="J18" s="55" t="s">
        <v>82</v>
      </c>
      <c r="K18" s="57" t="s">
        <v>90</v>
      </c>
      <c r="L18" s="45" t="s">
        <v>91</v>
      </c>
      <c r="M18" s="27">
        <v>1</v>
      </c>
      <c r="N18" s="27"/>
      <c r="O18" s="58">
        <v>0.0145</v>
      </c>
      <c r="P18" s="59">
        <v>0.0068</v>
      </c>
      <c r="Q18" s="32">
        <v>0.0077</v>
      </c>
      <c r="R18" s="59">
        <v>0.0605</v>
      </c>
      <c r="S18" s="59">
        <v>0.0281</v>
      </c>
      <c r="T18" s="32">
        <v>0.0324</v>
      </c>
      <c r="U18" s="45" t="s">
        <v>45</v>
      </c>
      <c r="V18" s="46" t="s">
        <v>46</v>
      </c>
      <c r="W18" s="45" t="s">
        <v>92</v>
      </c>
      <c r="X18" s="46" t="s">
        <v>93</v>
      </c>
      <c r="Y18" s="46"/>
    </row>
    <row r="19" s="4" customFormat="1" ht="89" customHeight="1" spans="1:25">
      <c r="A19" s="27"/>
      <c r="B19" s="31" t="s">
        <v>94</v>
      </c>
      <c r="C19" s="31"/>
      <c r="D19" s="31"/>
      <c r="E19" s="52"/>
      <c r="F19" s="31"/>
      <c r="G19" s="32">
        <f>SUM(G20)</f>
        <v>487</v>
      </c>
      <c r="H19" s="32">
        <f>SUM(H20)</f>
        <v>0</v>
      </c>
      <c r="I19" s="32">
        <f>SUM(I20)</f>
        <v>487</v>
      </c>
      <c r="J19" s="27"/>
      <c r="K19" s="45"/>
      <c r="L19" s="45"/>
      <c r="M19" s="27"/>
      <c r="N19" s="27"/>
      <c r="O19" s="27"/>
      <c r="P19" s="27"/>
      <c r="Q19" s="27"/>
      <c r="R19" s="27"/>
      <c r="S19" s="27"/>
      <c r="T19" s="27"/>
      <c r="U19" s="26"/>
      <c r="V19" s="26"/>
      <c r="W19" s="45"/>
      <c r="X19" s="45"/>
      <c r="Y19" s="26"/>
    </row>
    <row r="20" s="7" customFormat="1" ht="210" customHeight="1" spans="1:223">
      <c r="A20" s="39" t="s">
        <v>36</v>
      </c>
      <c r="B20" s="40" t="s">
        <v>95</v>
      </c>
      <c r="C20" s="32" t="s">
        <v>38</v>
      </c>
      <c r="D20" s="41" t="s">
        <v>60</v>
      </c>
      <c r="E20" s="40" t="s">
        <v>96</v>
      </c>
      <c r="F20" s="40" t="s">
        <v>97</v>
      </c>
      <c r="G20" s="32">
        <v>487</v>
      </c>
      <c r="H20" s="51"/>
      <c r="I20" s="32">
        <v>487</v>
      </c>
      <c r="J20" s="55" t="s">
        <v>42</v>
      </c>
      <c r="K20" s="40" t="s">
        <v>98</v>
      </c>
      <c r="L20" s="62" t="s">
        <v>98</v>
      </c>
      <c r="M20" s="32">
        <v>1</v>
      </c>
      <c r="N20" s="32">
        <v>2</v>
      </c>
      <c r="O20" s="32">
        <v>0.1225</v>
      </c>
      <c r="P20" s="32">
        <v>0.015</v>
      </c>
      <c r="Q20" s="32">
        <v>0.1075</v>
      </c>
      <c r="R20" s="32">
        <v>0.4568</v>
      </c>
      <c r="S20" s="32">
        <v>0.0616</v>
      </c>
      <c r="T20" s="32">
        <v>0.3952</v>
      </c>
      <c r="U20" s="45" t="s">
        <v>99</v>
      </c>
      <c r="V20" s="51" t="s">
        <v>100</v>
      </c>
      <c r="W20" s="45" t="s">
        <v>101</v>
      </c>
      <c r="X20" s="55" t="s">
        <v>102</v>
      </c>
      <c r="Y20" s="4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</row>
    <row r="21" ht="65" customHeight="1"/>
    <row r="22" ht="65" customHeight="1"/>
    <row r="23" ht="65" customHeight="1"/>
    <row r="24" ht="65" customHeight="1"/>
    <row r="25" ht="65" customHeight="1"/>
    <row r="26" ht="65" customHeight="1"/>
    <row r="27" ht="65" customHeight="1"/>
    <row r="28" ht="65" customHeight="1"/>
  </sheetData>
  <mergeCells count="30">
    <mergeCell ref="A1:B1"/>
    <mergeCell ref="A2:Y2"/>
    <mergeCell ref="G3:I3"/>
    <mergeCell ref="L3:T3"/>
    <mergeCell ref="U3:V3"/>
    <mergeCell ref="W3:X3"/>
    <mergeCell ref="M4:N4"/>
    <mergeCell ref="O4:Q4"/>
    <mergeCell ref="R4:T4"/>
    <mergeCell ref="A6:F6"/>
    <mergeCell ref="B7:E7"/>
    <mergeCell ref="B8:E8"/>
    <mergeCell ref="B9:E9"/>
    <mergeCell ref="B13:E13"/>
    <mergeCell ref="B14:E14"/>
    <mergeCell ref="B16:E16"/>
    <mergeCell ref="B19:E19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3:J5"/>
    <mergeCell ref="K4:K5"/>
    <mergeCell ref="L4:L5"/>
    <mergeCell ref="Y3:Y4"/>
  </mergeCells>
  <printOptions horizontalCentered="1"/>
  <pageMargins left="0.251388888888889" right="0.251388888888889" top="0.786805555555556" bottom="0.786805555555556" header="0.511805555555556" footer="0.550694444444444"/>
  <pageSetup paperSize="8" scale="43" fitToHeight="0" orientation="landscape" useFirstPageNumber="1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7" sqref="I1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中省二批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了</cp:lastModifiedBy>
  <dcterms:created xsi:type="dcterms:W3CDTF">2016-07-11T03:13:00Z</dcterms:created>
  <cp:lastPrinted>2022-03-05T07:50:00Z</cp:lastPrinted>
  <dcterms:modified xsi:type="dcterms:W3CDTF">2023-06-16T07:56:37Z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BD9EB8233E054855971022D3C933733A</vt:lpwstr>
  </property>
</Properties>
</file>